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01.1 - Rekonstrukce 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301.1 - Rekonstrukce v...'!$C$88:$K$333</definedName>
    <definedName name="_xlnm.Print_Area" localSheetId="1">'SO 301.1 - Rekonstrukce v...'!$C$4:$J$39,'SO 301.1 - Rekonstrukce v...'!$C$45:$J$70,'SO 301.1 - Rekonstrukce v...'!$C$76:$K$333</definedName>
    <definedName name="_xlnm.Print_Titles" localSheetId="1">'SO 301.1 - Rekonstrukce v...'!$88:$88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32"/>
  <c r="BH332"/>
  <c r="BG332"/>
  <c r="BF332"/>
  <c r="T332"/>
  <c r="T331"/>
  <c r="R332"/>
  <c r="R331"/>
  <c r="P332"/>
  <c r="P331"/>
  <c r="BI328"/>
  <c r="BH328"/>
  <c r="BG328"/>
  <c r="BF328"/>
  <c r="T328"/>
  <c r="R328"/>
  <c r="P328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T315"/>
  <c r="R316"/>
  <c r="R315"/>
  <c r="P316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T166"/>
  <c r="R167"/>
  <c r="R166"/>
  <c r="P167"/>
  <c r="P166"/>
  <c r="BI161"/>
  <c r="BH161"/>
  <c r="BG161"/>
  <c r="BF161"/>
  <c r="T161"/>
  <c r="R161"/>
  <c r="P161"/>
  <c r="BI158"/>
  <c r="BH158"/>
  <c r="BG158"/>
  <c r="BF158"/>
  <c r="T158"/>
  <c r="R158"/>
  <c r="P158"/>
  <c r="BI150"/>
  <c r="BH150"/>
  <c r="BG150"/>
  <c r="BF150"/>
  <c r="T150"/>
  <c r="R150"/>
  <c r="P150"/>
  <c r="BI147"/>
  <c r="BH147"/>
  <c r="BG147"/>
  <c r="BF147"/>
  <c r="T147"/>
  <c r="R147"/>
  <c r="P14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0"/>
  <c r="BH110"/>
  <c r="BG110"/>
  <c r="BF110"/>
  <c r="T110"/>
  <c r="R110"/>
  <c r="P110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79"/>
  <c i="1" r="L50"/>
  <c r="AM50"/>
  <c r="AM49"/>
  <c r="L49"/>
  <c r="AM47"/>
  <c r="L47"/>
  <c r="L45"/>
  <c r="L44"/>
  <c i="2" r="J328"/>
  <c r="BK302"/>
  <c r="J285"/>
  <c r="J281"/>
  <c r="J271"/>
  <c r="BK255"/>
  <c r="BK250"/>
  <c r="J236"/>
  <c r="J213"/>
  <c r="J202"/>
  <c r="BK194"/>
  <c r="BK172"/>
  <c r="J150"/>
  <c r="J130"/>
  <c r="J110"/>
  <c r="BK328"/>
  <c r="J321"/>
  <c r="J302"/>
  <c r="BK291"/>
  <c r="BK281"/>
  <c r="BK271"/>
  <c r="J250"/>
  <c r="J246"/>
  <c r="BK231"/>
  <c r="BK218"/>
  <c r="J208"/>
  <c r="BK199"/>
  <c r="BK299"/>
  <c r="J294"/>
  <c r="J283"/>
  <c r="BK278"/>
  <c r="J265"/>
  <c r="BK253"/>
  <c r="BK226"/>
  <c r="BK215"/>
  <c r="J210"/>
  <c r="J199"/>
  <c r="J177"/>
  <c r="J332"/>
  <c r="J299"/>
  <c r="J288"/>
  <c r="J278"/>
  <c r="J269"/>
  <c r="J253"/>
  <c r="BK248"/>
  <c r="J226"/>
  <c r="J215"/>
  <c r="J205"/>
  <c r="J189"/>
  <c r="BK177"/>
  <c r="BK167"/>
  <c r="J161"/>
  <c r="J147"/>
  <c r="J133"/>
  <c r="BK125"/>
  <c r="J118"/>
  <c r="J102"/>
  <c r="BK97"/>
  <c r="BK321"/>
  <c r="J311"/>
  <c r="BK297"/>
  <c r="J291"/>
  <c r="J276"/>
  <c r="J267"/>
  <c r="BK246"/>
  <c r="J231"/>
  <c r="BK223"/>
  <c r="J218"/>
  <c r="BK208"/>
  <c r="J181"/>
  <c r="BK161"/>
  <c r="J136"/>
  <c r="BK122"/>
  <c r="J97"/>
  <c r="BK332"/>
  <c r="BK311"/>
  <c r="J297"/>
  <c r="BK285"/>
  <c r="BK276"/>
  <c r="BK267"/>
  <c r="J255"/>
  <c r="BK236"/>
  <c r="J223"/>
  <c r="BK213"/>
  <c r="BK202"/>
  <c r="J326"/>
  <c r="BK316"/>
  <c r="BK306"/>
  <c r="BK288"/>
  <c r="BK274"/>
  <c r="BK269"/>
  <c r="J248"/>
  <c r="J238"/>
  <c r="BK233"/>
  <c r="BK220"/>
  <c r="BK205"/>
  <c r="BK189"/>
  <c r="J167"/>
  <c r="J158"/>
  <c r="BK147"/>
  <c r="BK133"/>
  <c r="J125"/>
  <c r="BK118"/>
  <c r="BK102"/>
  <c r="BK92"/>
  <c i="1" r="AS54"/>
  <c i="2" r="BK326"/>
  <c r="J316"/>
  <c r="J306"/>
  <c r="BK294"/>
  <c r="BK283"/>
  <c r="J274"/>
  <c r="BK265"/>
  <c r="BK238"/>
  <c r="J233"/>
  <c r="J220"/>
  <c r="BK210"/>
  <c r="J194"/>
  <c r="BK181"/>
  <c r="J172"/>
  <c r="BK158"/>
  <c r="BK150"/>
  <c r="BK136"/>
  <c r="BK130"/>
  <c r="J122"/>
  <c r="BK110"/>
  <c r="J92"/>
  <c l="1" r="P91"/>
  <c r="T91"/>
  <c r="BK171"/>
  <c r="J171"/>
  <c r="J63"/>
  <c r="R171"/>
  <c r="BK193"/>
  <c r="J193"/>
  <c r="J64"/>
  <c r="R193"/>
  <c r="BK305"/>
  <c r="J305"/>
  <c r="J65"/>
  <c r="R305"/>
  <c r="P320"/>
  <c r="P319"/>
  <c r="BK91"/>
  <c r="J91"/>
  <c r="J61"/>
  <c r="R91"/>
  <c r="R90"/>
  <c r="P171"/>
  <c r="T171"/>
  <c r="P193"/>
  <c r="T193"/>
  <c r="P305"/>
  <c r="T305"/>
  <c r="BK320"/>
  <c r="J320"/>
  <c r="J68"/>
  <c r="R320"/>
  <c r="R319"/>
  <c r="T320"/>
  <c r="T319"/>
  <c r="BK315"/>
  <c r="J315"/>
  <c r="J66"/>
  <c r="BK166"/>
  <c r="J166"/>
  <c r="J62"/>
  <c r="BK331"/>
  <c r="J331"/>
  <c r="J69"/>
  <c r="J52"/>
  <c r="J55"/>
  <c r="BE92"/>
  <c r="BE102"/>
  <c r="BE122"/>
  <c r="BE125"/>
  <c r="BE133"/>
  <c r="BE158"/>
  <c r="BE172"/>
  <c r="BE177"/>
  <c r="BE189"/>
  <c r="BE194"/>
  <c r="BE199"/>
  <c r="BE205"/>
  <c r="BE208"/>
  <c r="BE215"/>
  <c r="BE226"/>
  <c r="BE233"/>
  <c r="BE236"/>
  <c r="BE246"/>
  <c r="BE255"/>
  <c r="BE265"/>
  <c r="BE269"/>
  <c r="BE271"/>
  <c r="BE274"/>
  <c r="BE278"/>
  <c r="BE281"/>
  <c r="BE283"/>
  <c r="BE291"/>
  <c r="BE297"/>
  <c r="BE306"/>
  <c r="BE311"/>
  <c r="BE321"/>
  <c r="BE326"/>
  <c r="BE328"/>
  <c r="BE332"/>
  <c r="E48"/>
  <c r="F55"/>
  <c r="BE97"/>
  <c r="BE110"/>
  <c r="BE118"/>
  <c r="BE130"/>
  <c r="BE136"/>
  <c r="BE147"/>
  <c r="BE150"/>
  <c r="BE161"/>
  <c r="BE167"/>
  <c r="BE181"/>
  <c r="BE202"/>
  <c r="BE210"/>
  <c r="BE213"/>
  <c r="BE218"/>
  <c r="BE220"/>
  <c r="BE223"/>
  <c r="BE231"/>
  <c r="BE238"/>
  <c r="BE248"/>
  <c r="BE250"/>
  <c r="BE253"/>
  <c r="BE267"/>
  <c r="BE276"/>
  <c r="BE285"/>
  <c r="BE288"/>
  <c r="BE294"/>
  <c r="BE299"/>
  <c r="BE302"/>
  <c r="BE316"/>
  <c r="F34"/>
  <c i="1" r="BA55"/>
  <c r="BA54"/>
  <c r="AW54"/>
  <c r="AK30"/>
  <c i="2" r="F37"/>
  <c i="1" r="BD55"/>
  <c r="BD54"/>
  <c r="W33"/>
  <c i="2" r="J34"/>
  <c i="1" r="AW55"/>
  <c i="2" r="F36"/>
  <c i="1" r="BC55"/>
  <c r="BC54"/>
  <c r="W32"/>
  <c i="2" r="F35"/>
  <c i="1" r="BB55"/>
  <c r="BB54"/>
  <c r="W31"/>
  <c i="2" l="1" r="R89"/>
  <c r="T90"/>
  <c r="T89"/>
  <c r="P90"/>
  <c r="P89"/>
  <c i="1" r="AU55"/>
  <c i="2" r="BK90"/>
  <c r="J90"/>
  <c r="J60"/>
  <c r="BK319"/>
  <c r="J319"/>
  <c r="J67"/>
  <c i="1" r="AX54"/>
  <c i="2" r="J33"/>
  <c i="1" r="AV55"/>
  <c r="AT55"/>
  <c r="AU54"/>
  <c r="AY54"/>
  <c r="W30"/>
  <c i="2" r="F33"/>
  <c i="1" r="AZ55"/>
  <c r="AZ54"/>
  <c r="W29"/>
  <c i="2" l="1" r="BK89"/>
  <c r="J89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<sst xmlns="http://schemas.openxmlformats.org/spreadsheetml/2006/main">
  <si>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</si>
  <si>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</si>
  <si>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</si>
  <si>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</si>
  <si>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</si>
  <si>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{0b149fb5-0aeb-4528-bb80-e6decab29ce9}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</si>
  <si>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</si>
  <si>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</si>
  <si>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</si>
  <si>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</si>
  <si>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</si>
  <si>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</si>
  <si>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</si>
  <si>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</si>
  <si>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</si>
  <si>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</si>
  <si>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</si>
  <si>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Modernizace silnice II/343 Hlinsko, II.etapa km 24,600-25,054 - SO 301.1</t>
  </si>
  <si>
    <t>KSO:</t>
  </si>
  <si>
    <t/>
  </si>
  <si>
    <t>CC-CZ:</t>
  </si>
  <si>
    <t>Místo:</t>
  </si>
  <si>
    <t>k.ú.Hlinsko v Čechách a Blatno u Hlinska</t>
  </si>
  <si>
    <t>Datum:</t>
  </si>
  <si>
    <t>19. 12. 2023</t>
  </si>
  <si>
    <t>Zadavatel:</t>
  </si>
  <si>
    <t>IČ:</t>
  </si>
  <si>
    <t>Vodovody a kanalizace Chrudim, a.s.</t>
  </si>
  <si>
    <t>DIČ:</t>
  </si>
  <si>
    <t>Uchazeč:</t>
  </si>
  <si>
    <t>Vyplň údaj</t>
  </si>
  <si>
    <t>Projektant:</t>
  </si>
  <si>
    <t>Ing.Tomáš Klikar, Hradec Králové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</si>
  <si>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</si>
  <si>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</si>
  <si>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</si>
  <si>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</si>
  <si>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</si>
  <si>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</si>
  <si>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</si>
  <si>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</si>
  <si>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</si>
  <si>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</si>
  <si>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</si>
  <si>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</si>
  <si>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</si>
  <si>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</si>
  <si>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</si>
  <si>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</si>
  <si>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</si>
  <si>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</si>
  <si>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</si>
  <si>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</si>
  <si>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</si>
  <si>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</si>
  <si>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</si>
  <si>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</si>
  <si>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</si>
  <si>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</si>
  <si>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</si>
  <si>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</si>
  <si>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</si>
  <si>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</si>
  <si>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</si>
  <si>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</si>
  <si>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</si>
  <si>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</si>
  <si>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</si>
  <si>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</si>
  <si>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</si>
  <si>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</si>
  <si>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</si>
  <si>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</si>
  <si>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</si>
  <si>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</si>
  <si>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</si>
  <si>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</si>
  <si>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301.1</t>
  </si>
  <si>
    <t>Rekonstrukce vodovodu Hlinsko, Resslova ul.</t>
  </si>
  <si>
    <t>ING</t>
  </si>
  <si>
    <t>1</t>
  </si>
  <si>
    <t>{c3bc507b-178e-404b-b4f6-9219d08f984b}</t>
  </si>
  <si>
    <t>2</t>
  </si>
  <si>
    <t>KRYCÍ LIST SOUPISU PRACÍ</t>
  </si>
  <si>
    <t>Objekt:</t>
  </si>
  <si>
    <t>SO 301.1 - Rekonstrukce vodovodu Hlinsko, Resslova ul.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</si>
  <si>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</si>
  <si>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</si>
  <si>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</si>
  <si>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</si>
  <si>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</si>
  <si>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</si>
  <si>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</si>
  <si>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</si>
  <si>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</si>
  <si>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</si>
  <si>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</si>
  <si>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</si>
  <si>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</si>
  <si>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</si>
  <si>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</si>
  <si>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</si>
  <si>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</si>
  <si>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</si>
  <si>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</si>
  <si>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</si>
  <si>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</si>
  <si>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</si>
  <si>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</si>
  <si>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</si>
  <si>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</si>
  <si>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</si>
  <si>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</si>
  <si>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</si>
  <si>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</si>
  <si>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</si>
  <si>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</si>
  <si>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</si>
  <si>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</si>
  <si>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</si>
  <si>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</si>
  <si>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CS ÚRS 2023 02</t>
  </si>
  <si>
    <t>4</t>
  </si>
  <si>
    <t>1626345254</t>
  </si>
  <si>
    <t>PP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</si>
  <si>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</si>
  <si>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Online PSC</t>
  </si>
  <si>
    <t>https://podminky.urs.cz/item/CS_URS_2023_02/119001405</t>
  </si>
  <si>
    <t>VV</t>
  </si>
  <si>
    <t xml:space="preserve">plynovod D63 mm - 1 x </t>
  </si>
  <si>
    <t>1*1,10</t>
  </si>
  <si>
    <t>119001421</t>
  </si>
  <si>
    <t>Dočasné zajištění kabelů a kabelových tratí ze 3 volně ložených kabelů</t>
  </si>
  <si>
    <t>1183127707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</si>
  <si>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</si>
  <si>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</si>
  <si>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 xml:space="preserve">sdělovací vedení - 2 x </t>
  </si>
  <si>
    <t>2*1,1</t>
  </si>
  <si>
    <t>3</t>
  </si>
  <si>
    <t>132254203</t>
  </si>
  <si>
    <t>Hloubení zapažených rýh š do 2000 mm v hornině třídy těžitelnosti I skupiny 3 objem do 100 m3</t>
  </si>
  <si>
    <t>m3</t>
  </si>
  <si>
    <t>1861525921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</si>
  <si>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</si>
  <si>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https://podminky.urs.cz/item/CS_URS_2023_02/132254203</t>
  </si>
  <si>
    <t>průměrná hloubka výkopu po odpočtu horních 500 mm = 1,0 m</t>
  </si>
  <si>
    <t>65,30*1,10*1,0</t>
  </si>
  <si>
    <t>odpočet stávajícího demontovaného potrubí LT DN100 - 40,0 m´</t>
  </si>
  <si>
    <t>-3,14*0,05*0,05*40,0</t>
  </si>
  <si>
    <t>Součet</t>
  </si>
  <si>
    <t>139001101</t>
  </si>
  <si>
    <t>Příplatek za ztížení vykopávky v blízkosti podzemního vedení</t>
  </si>
  <si>
    <t>1933013765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</si>
  <si>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</si>
  <si>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</si>
  <si>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1*1,10*1*1,0</t>
  </si>
  <si>
    <t>2*1,1*1*1,0</t>
  </si>
  <si>
    <t>5</t>
  </si>
  <si>
    <t>151101101</t>
  </si>
  <si>
    <t>Zřízení příložného pažení a rozepření stěn rýh hl do 2 m</t>
  </si>
  <si>
    <t>m2</t>
  </si>
  <si>
    <t>255317038</t>
  </si>
  <si>
    <t>Zřízení pažení a rozepření stěn rýh pro podzemní vedení příložné pro jakoukoliv mezerovitost, hloubky do 2 m</t>
  </si>
  <si>
    <t>https://podminky.urs.cz/item/CS_URS_2023_02/151101101</t>
  </si>
  <si>
    <t>65,30*1,50*2</t>
  </si>
  <si>
    <t>6</t>
  </si>
  <si>
    <t>151101111</t>
  </si>
  <si>
    <t>Odstranění příložného pažení a rozepření stěn rýh hl do 2 m</t>
  </si>
  <si>
    <t>-637218512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</si>
  <si>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</si>
  <si>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</si>
  <si>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7</t>
  </si>
  <si>
    <t>162651112</t>
  </si>
  <si>
    <t>Vodorovné přemístění přes 4 000 do 5000 m výkopku/sypaniny z horniny třídy těžitelnosti I skupiny 1 až 3</t>
  </si>
  <si>
    <t>2071409724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</si>
  <si>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</si>
  <si>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https://podminky.urs.cz/item/CS_URS_2023_02/162651112</t>
  </si>
  <si>
    <t>odvoz přebytečného výkopku na skládku s poplatkem</t>
  </si>
  <si>
    <t>71,516</t>
  </si>
  <si>
    <t>8</t>
  </si>
  <si>
    <t>17120123R</t>
  </si>
  <si>
    <t>Poplatek za uložení zeminy a kamení na recyklační skládce (skládkovné) kód odpadu 17 05 04</t>
  </si>
  <si>
    <t>t</t>
  </si>
  <si>
    <t>-1785137376</t>
  </si>
  <si>
    <t>Poplatek za uložení stavebního odpadu na recyklační skládce (skládkovné) zeminy a kamení zatříděného do Katalogu odpadů pod kódem 17 05 04</t>
  </si>
  <si>
    <t>71,516*1,6 'Přepočtené koeficientem množství</t>
  </si>
  <si>
    <t>9</t>
  </si>
  <si>
    <t>171251201</t>
  </si>
  <si>
    <t>Uložení sypaniny na skládky nebo meziskládky</t>
  </si>
  <si>
    <t>-275062199</t>
  </si>
  <si>
    <t>Uložení sypaniny na skládky nebo meziskládky bez hutnění s upravením uložené sypaniny do předepsaného tvaru</t>
  </si>
  <si>
    <t>https://podminky.urs.cz/item/CS_URS_2023_02/171251201</t>
  </si>
  <si>
    <t>10</t>
  </si>
  <si>
    <t>174151101</t>
  </si>
  <si>
    <t>Zásyp jam, šachet rýh nebo kolem objektů sypaninou se zhutněním</t>
  </si>
  <si>
    <t>-712386996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</si>
  <si>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</si>
  <si>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</si>
  <si>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celkem vytěženo:</t>
  </si>
  <si>
    <t>rýha</t>
  </si>
  <si>
    <t>odpočet:</t>
  </si>
  <si>
    <t>obsyp a podsyp potrubí</t>
  </si>
  <si>
    <t>-65,30*1,10*(0,11+0,3)</t>
  </si>
  <si>
    <t>-65,30*1,10*0,1</t>
  </si>
  <si>
    <t>11</t>
  </si>
  <si>
    <t>M</t>
  </si>
  <si>
    <t>58331200</t>
  </si>
  <si>
    <t>štěrkopísek netříděný</t>
  </si>
  <si>
    <t>1817405091</t>
  </si>
  <si>
    <t>34,883*1,85 'Přepočtené koeficientem množství</t>
  </si>
  <si>
    <t>12</t>
  </si>
  <si>
    <t>175151101</t>
  </si>
  <si>
    <t>Obsypání potrubí strojně sypaninou bez prohození, uloženou do 3 m</t>
  </si>
  <si>
    <t>161304808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</si>
  <si>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</si>
  <si>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</si>
  <si>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potrubí PE D110 mm</t>
  </si>
  <si>
    <t>65,30*1,1*(0,11+0,30)</t>
  </si>
  <si>
    <t>odpočet potrubí:</t>
  </si>
  <si>
    <t>-3,14*0,055*0,055*65,30</t>
  </si>
  <si>
    <t>13</t>
  </si>
  <si>
    <t>58337303</t>
  </si>
  <si>
    <t>štěrkopísek frakce 0/8</t>
  </si>
  <si>
    <t>-1570800788</t>
  </si>
  <si>
    <t>28,83*2 'Přepočtené koeficientem množství</t>
  </si>
  <si>
    <t>14</t>
  </si>
  <si>
    <t>181912112</t>
  </si>
  <si>
    <t>Úprava pláně v hornině třídy těžitelnosti I skupiny 3 se zhutněním ručně</t>
  </si>
  <si>
    <t>2090357042</t>
  </si>
  <si>
    <t>Úprava pláně vyrovnáním výškových rozdílů ručně v hornině třídy těžitelnosti I skupiny 3 se zhutněním</t>
  </si>
  <si>
    <t>https://podminky.urs.cz/item/CS_URS_2023_02/181912112</t>
  </si>
  <si>
    <t>65,30*1,10</t>
  </si>
  <si>
    <t>Svislé a kompletní konstrukce</t>
  </si>
  <si>
    <t>36930000R</t>
  </si>
  <si>
    <t>Výplň stávajícího potrubí LT DN100 popílkocementovou směsí</t>
  </si>
  <si>
    <t>-1112390994</t>
  </si>
  <si>
    <t>v délce 25 m´</t>
  </si>
  <si>
    <t>3,14*0,05*0,05*25</t>
  </si>
  <si>
    <t>Vodorovné konstrukce</t>
  </si>
  <si>
    <t>16</t>
  </si>
  <si>
    <t>411386611</t>
  </si>
  <si>
    <t>Zabetonování prostupů v instalačních šachtách ze suchých směsí pl do 0,09 m2 ve stropech</t>
  </si>
  <si>
    <t>kus</t>
  </si>
  <si>
    <t>1296683460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</si>
  <si>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</si>
  <si>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https://podminky.urs.cz/item/CS_URS_2023_02/411386611</t>
  </si>
  <si>
    <t>zaslepení konců stávajícího potrubí DN100 betonovou zátkou</t>
  </si>
  <si>
    <t>17</t>
  </si>
  <si>
    <t>451572111</t>
  </si>
  <si>
    <t>Lože pod potrubí otevřený výkop z kameniva drobného těženého</t>
  </si>
  <si>
    <t>-1720497508</t>
  </si>
  <si>
    <t>Lože pod potrubí, stoky a drobné objekty v otevřeném výkopu z kameniva drobného těženého 0 až 4 mm</t>
  </si>
  <si>
    <t>https://podminky.urs.cz/item/CS_URS_2023_02/451572111</t>
  </si>
  <si>
    <t>65,30*1,10*0,1</t>
  </si>
  <si>
    <t>18</t>
  </si>
  <si>
    <t>452313141</t>
  </si>
  <si>
    <t>Podkladní bloky z betonu prostého bez zvýšených nároků na prostředí tř. C 16/20 otevřený výkop</t>
  </si>
  <si>
    <t>184376136</t>
  </si>
  <si>
    <t>Podkladní a zajišťovací konstrukce z betonu prostého v otevřeném výkopu bez zvýšených nároků na prostředí bloky pro potrubí z betonu tř. C 16/20</t>
  </si>
  <si>
    <t>https://podminky.urs.cz/item/CS_URS_2023_02/452313141</t>
  </si>
  <si>
    <t>T-kus - 2 ks</t>
  </si>
  <si>
    <t>0,3*0,3*0,3*2</t>
  </si>
  <si>
    <t>patkové koleno PP80 - 1 ks</t>
  </si>
  <si>
    <t>0,3*0,3*0,3</t>
  </si>
  <si>
    <t>19</t>
  </si>
  <si>
    <t>452353101</t>
  </si>
  <si>
    <t>Bednění podkladních bloků otevřený výkop</t>
  </si>
  <si>
    <t>255243464</t>
  </si>
  <si>
    <t>Bednění podkladních a zajišťovacích konstrukcí v otevřeném výkopu bloků pro potrubí</t>
  </si>
  <si>
    <t>https://podminky.urs.cz/item/CS_URS_2023_02/452353101</t>
  </si>
  <si>
    <t>0,3*0,3*4*3</t>
  </si>
  <si>
    <t>Trubní vedení</t>
  </si>
  <si>
    <t>20</t>
  </si>
  <si>
    <t>850311811</t>
  </si>
  <si>
    <t>Bourání stávajícího potrubí z trub litinových DN 150</t>
  </si>
  <si>
    <t>469448530</t>
  </si>
  <si>
    <t>Bourání stávajícího potrubí z trub litinových hrdlových nebo přírubových v otevřeném výkopu DN do 150</t>
  </si>
  <si>
    <t>https://podminky.urs.cz/item/CS_URS_2023_02/850311811</t>
  </si>
  <si>
    <t>LT DN100</t>
  </si>
  <si>
    <t>40,0</t>
  </si>
  <si>
    <t>852241122</t>
  </si>
  <si>
    <t>Montáž potrubí z trub litinových tlakových přírubových normálních délek otevřený výkop DN 80</t>
  </si>
  <si>
    <t>1244883537</t>
  </si>
  <si>
    <t>Montáž potrubí z trub litinových tlakových přírubových normálních délek v otevřeném výkopu, kanálu nebo v šachtě DN 80</t>
  </si>
  <si>
    <t>https://podminky.urs.cz/item/CS_URS_2023_02/852241122</t>
  </si>
  <si>
    <t>22</t>
  </si>
  <si>
    <t>55253233</t>
  </si>
  <si>
    <t>tvarovka přírubová litinová vodovodní PN10/16 DN 80 dl 100mm</t>
  </si>
  <si>
    <t>-1558331474</t>
  </si>
  <si>
    <t>1*1,01 'Přepočtené koeficientem množství</t>
  </si>
  <si>
    <t>23</t>
  </si>
  <si>
    <t>857242122</t>
  </si>
  <si>
    <t>Montáž litinových tvarovek jednoosých přírubových otevřený výkop DN 80</t>
  </si>
  <si>
    <t>-146689327</t>
  </si>
  <si>
    <t>Montáž litinových tvarovek na potrubí litinovém tlakovém jednoosých na potrubí z trub přírubových v otevřeném výkopu, kanálu nebo v šachtě DN 80</t>
  </si>
  <si>
    <t>https://podminky.urs.cz/item/CS_URS_2023_02/857242122</t>
  </si>
  <si>
    <t>24</t>
  </si>
  <si>
    <t>55254047</t>
  </si>
  <si>
    <t>koleno 90° s patkou přírubové litinové vodovodní N-kus PN10/40 DN 80</t>
  </si>
  <si>
    <t>-1357220283</t>
  </si>
  <si>
    <t>25</t>
  </si>
  <si>
    <t>857262122</t>
  </si>
  <si>
    <t>Montáž litinových tvarovek jednoosých přírubových otevřený výkop DN 100</t>
  </si>
  <si>
    <t>720048081</t>
  </si>
  <si>
    <t>Montáž litinových tvarovek na potrubí litinovém tlakovém jednoosých na potrubí z trub přírubových v otevřeném výkopu, kanálu nebo v šachtě DN 100</t>
  </si>
  <si>
    <t>https://podminky.urs.cz/item/CS_URS_2023_02/857262122</t>
  </si>
  <si>
    <t>26</t>
  </si>
  <si>
    <t>31951004</t>
  </si>
  <si>
    <t>potrubní spojka jištěná proti posuvu hrdlo-příruba DN 100</t>
  </si>
  <si>
    <t>1548520930</t>
  </si>
  <si>
    <t>27</t>
  </si>
  <si>
    <t>857264122</t>
  </si>
  <si>
    <t>Montáž litinových tvarovek odbočných přírubových otevřený výkop DN 100</t>
  </si>
  <si>
    <t>-1473665154</t>
  </si>
  <si>
    <t>Montáž litinových tvarovek na potrubí litinovém tlakovém odbočných na potrubí z trub přírubových v otevřeném výkopu, kanálu nebo v šachtě DN 100</t>
  </si>
  <si>
    <t>https://podminky.urs.cz/item/CS_URS_2023_02/857264122</t>
  </si>
  <si>
    <t>28</t>
  </si>
  <si>
    <t>55253516</t>
  </si>
  <si>
    <t>tvarovka přírubová litinová vodovodní s přírubovou odbočkou PN10/16 T-kus DN 100/100</t>
  </si>
  <si>
    <t>-262307500</t>
  </si>
  <si>
    <t>29</t>
  </si>
  <si>
    <t>871251211</t>
  </si>
  <si>
    <t>Montáž potrubí z PE100 SDR 11 otevřený výkop svařovaných elektrotvarovkou D 110 x 10,0 mm</t>
  </si>
  <si>
    <t>884888438</t>
  </si>
  <si>
    <t>Montáž vodovodního potrubí z plastů v otevřeném výkopu z polyetylenu PE 100 svařovaných elektrotvarovkou SDR 11/PN16 D 110 x 10,0 mm</t>
  </si>
  <si>
    <t>https://podminky.urs.cz/item/CS_URS_2023_02/871251211</t>
  </si>
  <si>
    <t>30</t>
  </si>
  <si>
    <t>28619272</t>
  </si>
  <si>
    <t>Trubka vodovodní PE RC Protect SDR 11 110x10,0 mm (typ 2 dle PAS 1075); 12 m</t>
  </si>
  <si>
    <t>-827462139</t>
  </si>
  <si>
    <t>65,3*1,015 'Přepočtené koeficientem množství</t>
  </si>
  <si>
    <t>31</t>
  </si>
  <si>
    <t>8713000R1</t>
  </si>
  <si>
    <t>Přepojení vodovodních přípojek D32 mm - včetně výkopvých prací, obsypu, zásypu, podsypu, materiálu a montáže</t>
  </si>
  <si>
    <t>-594398486</t>
  </si>
  <si>
    <t>Přepojení vodovodních přípojek D32 m - včetně výkopvých prací, obsypu, zásypu, podsypu, materiálu a montáže</t>
  </si>
  <si>
    <t>výkres č.D.1.3.1.5 - Kladečské schema vodovodu</t>
  </si>
  <si>
    <t>viz schema přepojení domovní přípojky</t>
  </si>
  <si>
    <t>32</t>
  </si>
  <si>
    <t>8713000R2</t>
  </si>
  <si>
    <t>Stávající podzemní hydrant DN80 - demontáž + přepojení hydrantu na novou trasu</t>
  </si>
  <si>
    <t>457166455</t>
  </si>
  <si>
    <t>33</t>
  </si>
  <si>
    <t>877241201</t>
  </si>
  <si>
    <t>Montáž oblouků svařovaných na tupo na vodovodním potrubí z PE trub d 90</t>
  </si>
  <si>
    <t>785435150</t>
  </si>
  <si>
    <t>Montáž tvarovek na vodovodním plastovém potrubí z polyetylenu PE 100 svařovaných na tupo SDR 11/PN16 oblouků nebo redukcí d 90</t>
  </si>
  <si>
    <t>https://podminky.urs.cz/item/CS_URS_2023_02/877241201</t>
  </si>
  <si>
    <t>34</t>
  </si>
  <si>
    <t>NCL.615418</t>
  </si>
  <si>
    <t>FRIALEN - EFL d90 / DN80, PE100, SDR11, integrovaný lemový nákružek s přírubou</t>
  </si>
  <si>
    <t>1334713676</t>
  </si>
  <si>
    <t>35</t>
  </si>
  <si>
    <t>877251101</t>
  </si>
  <si>
    <t>Montáž elektrospojek na vodovodním potrubí z PE trub d 110</t>
  </si>
  <si>
    <t>-2058841621</t>
  </si>
  <si>
    <t>Montáž tvarovek na vodovodním plastovém potrubí z polyetylenu PE 100 elektrotvarovek SDR 11/PN16 spojek, oblouků nebo redukcí d 110</t>
  </si>
  <si>
    <t>https://podminky.urs.cz/item/CS_URS_2023_02/877251101</t>
  </si>
  <si>
    <t>elektrospojka DN100</t>
  </si>
  <si>
    <t>elektroredukce 100/80</t>
  </si>
  <si>
    <t>36</t>
  </si>
  <si>
    <t>28615975</t>
  </si>
  <si>
    <t>elektrospojka SDR11 PE 100 PN16 D 110mm</t>
  </si>
  <si>
    <t>191611719</t>
  </si>
  <si>
    <t>37</t>
  </si>
  <si>
    <t>28614978</t>
  </si>
  <si>
    <t>elektroredukce PE 100 PN16 D 110-90mm</t>
  </si>
  <si>
    <t>232987680</t>
  </si>
  <si>
    <t>38</t>
  </si>
  <si>
    <t>877251113</t>
  </si>
  <si>
    <t>Montáž elektro T-kusů na vodovodním potrubí z PE trub d 110</t>
  </si>
  <si>
    <t>-197742722</t>
  </si>
  <si>
    <t>Montáž tvarovek na vodovodním plastovém potrubí z polyetylenu PE 100 elektrotvarovek SDR 11/PN16 T-kusů d 110</t>
  </si>
  <si>
    <t>https://podminky.urs.cz/item/CS_URS_2023_02/877251113</t>
  </si>
  <si>
    <t>39</t>
  </si>
  <si>
    <t>28614961</t>
  </si>
  <si>
    <t>elektrotvarovka T-kus rovnoramenný PE 100 PN16 D 110mm</t>
  </si>
  <si>
    <t>-324570392</t>
  </si>
  <si>
    <t>40</t>
  </si>
  <si>
    <t>877251201</t>
  </si>
  <si>
    <t>Montáž oblouků svařovaných na tupo na vodovodním potrubí z PE trub d 110</t>
  </si>
  <si>
    <t>-88456476</t>
  </si>
  <si>
    <t>Montáž tvarovek na vodovodním plastovém potrubí z polyetylenu PE 100 svařovaných na tupo SDR 11/PN16 oblouků nebo redukcí d 110</t>
  </si>
  <si>
    <t>https://podminky.urs.cz/item/CS_URS_2023_02/877251201</t>
  </si>
  <si>
    <t>oblouk 110/22°</t>
  </si>
  <si>
    <t>oblouk 110/11°</t>
  </si>
  <si>
    <t>lemový nákružek + točivá příruba DN100</t>
  </si>
  <si>
    <t>41</t>
  </si>
  <si>
    <t>WVN.FFD81014W</t>
  </si>
  <si>
    <t>Oblouk 22° PE100 RC SDR11 110</t>
  </si>
  <si>
    <t>374340692</t>
  </si>
  <si>
    <t>42</t>
  </si>
  <si>
    <t>WVN.FFD91014W</t>
  </si>
  <si>
    <t>Oblouk 11° PE100 RC SDR11 110</t>
  </si>
  <si>
    <t>-1132441395</t>
  </si>
  <si>
    <t>43</t>
  </si>
  <si>
    <t>NCL.615419</t>
  </si>
  <si>
    <t>FRIALEN - EFL d110 / DN100, PE100, SDR11, integrovaný lemový nákružek s přírubou</t>
  </si>
  <si>
    <t>-211227373</t>
  </si>
  <si>
    <t>44</t>
  </si>
  <si>
    <t>891241112</t>
  </si>
  <si>
    <t>Montáž vodovodních šoupátek otevřený výkop DN 80</t>
  </si>
  <si>
    <t>1083182387</t>
  </si>
  <si>
    <t>Montáž vodovodních armatur na potrubí šoupátek nebo klapek uzavíracích v otevřeném výkopu nebo v šachtách s osazením zemní soupravy (bez poklopů) DN 80</t>
  </si>
  <si>
    <t>https://podminky.urs.cz/item/CS_URS_2023_02/891241112</t>
  </si>
  <si>
    <t>45</t>
  </si>
  <si>
    <t>42221116</t>
  </si>
  <si>
    <t>šoupátko s přírubami voda DN 80 PN16</t>
  </si>
  <si>
    <t>1562493206</t>
  </si>
  <si>
    <t>46</t>
  </si>
  <si>
    <t>950108000003</t>
  </si>
  <si>
    <t>SOUPRAVA ZEMNÍ TELESKOPICKÁ DN80 (1,3-1,8m)</t>
  </si>
  <si>
    <t>-1784270974</t>
  </si>
  <si>
    <t>47</t>
  </si>
  <si>
    <t>891261112</t>
  </si>
  <si>
    <t>Montáž vodovodních šoupátek otevřený výkop DN 100</t>
  </si>
  <si>
    <t>1129344185</t>
  </si>
  <si>
    <t>Montáž vodovodních armatur na potrubí šoupátek nebo klapek uzavíracích v otevřeném výkopu nebo v šachtách s osazením zemní soupravy (bez poklopů) DN 100</t>
  </si>
  <si>
    <t>https://podminky.urs.cz/item/CS_URS_2023_02/891261112</t>
  </si>
  <si>
    <t>48</t>
  </si>
  <si>
    <t>42221117</t>
  </si>
  <si>
    <t>šoupátko s přírubami voda DN 100 PN16</t>
  </si>
  <si>
    <t>1925998517</t>
  </si>
  <si>
    <t>49</t>
  </si>
  <si>
    <t>950110000002</t>
  </si>
  <si>
    <t>SOUPRAVA ZEMNÍ TELESKOPICKÁ DN100 (1,15-1,3m)</t>
  </si>
  <si>
    <t>1613738895</t>
  </si>
  <si>
    <t>50</t>
  </si>
  <si>
    <t>892271111</t>
  </si>
  <si>
    <t>Tlaková zkouška vodou potrubí DN 100 nebo 125</t>
  </si>
  <si>
    <t>1011743940</t>
  </si>
  <si>
    <t>Tlakové zkoušky vodou na potrubí DN 100 nebo 125</t>
  </si>
  <si>
    <t>https://podminky.urs.cz/item/CS_URS_2023_02/892271111</t>
  </si>
  <si>
    <t>51</t>
  </si>
  <si>
    <t>892273122</t>
  </si>
  <si>
    <t>Proplach a dezinfekce vodovodního potrubí DN od 80 do 125</t>
  </si>
  <si>
    <t>974284801</t>
  </si>
  <si>
    <t>https://podminky.urs.cz/item/CS_URS_2023_02/892273122</t>
  </si>
  <si>
    <t>52</t>
  </si>
  <si>
    <t>892372111</t>
  </si>
  <si>
    <t>Zabezpečení konců potrubí DN do 300 při tlakových zkouškách vodou</t>
  </si>
  <si>
    <t>-1107402241</t>
  </si>
  <si>
    <t>Tlakové zkoušky vodou zabezpečení konců potrubí při tlakových zkouškách DN do 300</t>
  </si>
  <si>
    <t>https://podminky.urs.cz/item/CS_URS_2023_02/892372111</t>
  </si>
  <si>
    <t>53</t>
  </si>
  <si>
    <t>899401112</t>
  </si>
  <si>
    <t>Osazení poklopů litinových šoupátkových</t>
  </si>
  <si>
    <t>1663473360</t>
  </si>
  <si>
    <t>https://podminky.urs.cz/item/CS_URS_2023_02/899401112</t>
  </si>
  <si>
    <t>54</t>
  </si>
  <si>
    <t>42291352</t>
  </si>
  <si>
    <t>poklop litinový šoupátkový pro zemní soupravy osazení do terénu a do vozovky</t>
  </si>
  <si>
    <t>2088594193</t>
  </si>
  <si>
    <t>55</t>
  </si>
  <si>
    <t>899721111</t>
  </si>
  <si>
    <t>Signalizační vodič DN do 150 mm na potrubí</t>
  </si>
  <si>
    <t>654499982</t>
  </si>
  <si>
    <t>Signalizační vodič na potrubí DN do 150 mm</t>
  </si>
  <si>
    <t>https://podminky.urs.cz/item/CS_URS_2023_02/899721111</t>
  </si>
  <si>
    <t>56</t>
  </si>
  <si>
    <t>899722111</t>
  </si>
  <si>
    <t>Krytí potrubí z plastů výstražnou fólií z PVC 20 cm</t>
  </si>
  <si>
    <t>-1888655040</t>
  </si>
  <si>
    <t>Krytí potrubí z plastů výstražnou fólií z PVC šířky 20 cm</t>
  </si>
  <si>
    <t>https://podminky.urs.cz/item/CS_URS_2023_02/899722111</t>
  </si>
  <si>
    <t>997</t>
  </si>
  <si>
    <t>Přesun sutě</t>
  </si>
  <si>
    <t>57</t>
  </si>
  <si>
    <t>997013501</t>
  </si>
  <si>
    <t>Odvoz suti a vybouraných hmot na skládku nebo meziskládku do 1 km se složením</t>
  </si>
  <si>
    <t>-1320354774</t>
  </si>
  <si>
    <t>Odvoz suti a vybouraných hmot na skládku nebo meziskládku se složením, na vzdálenost do 1 km</t>
  </si>
  <si>
    <t>https://podminky.urs.cz/item/CS_URS_2023_02/997013501</t>
  </si>
  <si>
    <t xml:space="preserve">litinové potrubí DN100 </t>
  </si>
  <si>
    <t>1,76</t>
  </si>
  <si>
    <t>58</t>
  </si>
  <si>
    <t>997013509</t>
  </si>
  <si>
    <t>Příplatek k odvozu suti a vybouraných hmot na skládku ZKD 1 km přes 1 km</t>
  </si>
  <si>
    <t>882120457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</si>
  <si>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</si>
  <si>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</si>
  <si>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1,76*4 'Přepočtené koeficientem množství</t>
  </si>
  <si>
    <t>998</t>
  </si>
  <si>
    <t>Přesun hmot</t>
  </si>
  <si>
    <t>59</t>
  </si>
  <si>
    <t>998276101</t>
  </si>
  <si>
    <t>Přesun hmot pro trubní vedení z trub z plastických hmot otevřený výkop</t>
  </si>
  <si>
    <t>564875479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</si>
  <si>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</si>
  <si>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</si>
  <si>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VRN</t>
  </si>
  <si>
    <t>Vedlejší rozpočtové náklady</t>
  </si>
  <si>
    <t>VRN1</t>
  </si>
  <si>
    <t>Průzkumné, geodetické a projektové práce</t>
  </si>
  <si>
    <t>60</t>
  </si>
  <si>
    <t>012002000</t>
  </si>
  <si>
    <t>Geodetické práce</t>
  </si>
  <si>
    <t>kpl</t>
  </si>
  <si>
    <t>1024</t>
  </si>
  <si>
    <t>-730176865</t>
  </si>
  <si>
    <t>https://podminky.urs.cz/item/CS_URS_2023_02/012002000</t>
  </si>
  <si>
    <t>vytýčení stavby</t>
  </si>
  <si>
    <t>61</t>
  </si>
  <si>
    <t>01200200R</t>
  </si>
  <si>
    <t>Geodetické zaměření skutečného provedení</t>
  </si>
  <si>
    <t>-1142799997</t>
  </si>
  <si>
    <t>62</t>
  </si>
  <si>
    <t>013254000</t>
  </si>
  <si>
    <t>Dokumentace skutečného provedení stavby</t>
  </si>
  <si>
    <t>CS ÚRS 2024 01</t>
  </si>
  <si>
    <t>-1547947271</t>
  </si>
  <si>
    <t>https://podminky.urs.cz/item/CS_URS_2024_01/013254000</t>
  </si>
  <si>
    <t>VRN9</t>
  </si>
  <si>
    <t>Ostatní náklady</t>
  </si>
  <si>
    <t>63</t>
  </si>
  <si>
    <t>09000100R</t>
  </si>
  <si>
    <t>Náhradní zásobování vodou - cisterna</t>
  </si>
  <si>
    <t>den</t>
  </si>
  <si>
    <t>1772691398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</si>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</sst>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5" TargetMode="External" /><Relationship Id="rId2" Type="http://schemas.openxmlformats.org/officeDocument/2006/relationships/hyperlink" Target="https://podminky.urs.cz/item/CS_URS_2023_02/119001421" TargetMode="External" /><Relationship Id="rId3" Type="http://schemas.openxmlformats.org/officeDocument/2006/relationships/hyperlink" Target="https://podminky.urs.cz/item/CS_URS_2023_02/132254203" TargetMode="External" /><Relationship Id="rId4" Type="http://schemas.openxmlformats.org/officeDocument/2006/relationships/hyperlink" Target="https://podminky.urs.cz/item/CS_URS_2023_02/139001101" TargetMode="External" /><Relationship Id="rId5" Type="http://schemas.openxmlformats.org/officeDocument/2006/relationships/hyperlink" Target="https://podminky.urs.cz/item/CS_URS_2023_02/151101101" TargetMode="External" /><Relationship Id="rId6" Type="http://schemas.openxmlformats.org/officeDocument/2006/relationships/hyperlink" Target="https://podminky.urs.cz/item/CS_URS_2023_02/151101111" TargetMode="External" /><Relationship Id="rId7" Type="http://schemas.openxmlformats.org/officeDocument/2006/relationships/hyperlink" Target="https://podminky.urs.cz/item/CS_URS_2023_02/162651112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75151101" TargetMode="External" /><Relationship Id="rId11" Type="http://schemas.openxmlformats.org/officeDocument/2006/relationships/hyperlink" Target="https://podminky.urs.cz/item/CS_URS_2023_02/181912112" TargetMode="External" /><Relationship Id="rId12" Type="http://schemas.openxmlformats.org/officeDocument/2006/relationships/hyperlink" Target="https://podminky.urs.cz/item/CS_URS_2023_02/411386611" TargetMode="External" /><Relationship Id="rId13" Type="http://schemas.openxmlformats.org/officeDocument/2006/relationships/hyperlink" Target="https://podminky.urs.cz/item/CS_URS_2023_02/451572111" TargetMode="External" /><Relationship Id="rId14" Type="http://schemas.openxmlformats.org/officeDocument/2006/relationships/hyperlink" Target="https://podminky.urs.cz/item/CS_URS_2023_02/452313141" TargetMode="External" /><Relationship Id="rId15" Type="http://schemas.openxmlformats.org/officeDocument/2006/relationships/hyperlink" Target="https://podminky.urs.cz/item/CS_URS_2023_02/452353101" TargetMode="External" /><Relationship Id="rId16" Type="http://schemas.openxmlformats.org/officeDocument/2006/relationships/hyperlink" Target="https://podminky.urs.cz/item/CS_URS_2023_02/850311811" TargetMode="External" /><Relationship Id="rId17" Type="http://schemas.openxmlformats.org/officeDocument/2006/relationships/hyperlink" Target="https://podminky.urs.cz/item/CS_URS_2023_02/852241122" TargetMode="External" /><Relationship Id="rId18" Type="http://schemas.openxmlformats.org/officeDocument/2006/relationships/hyperlink" Target="https://podminky.urs.cz/item/CS_URS_2023_02/857242122" TargetMode="External" /><Relationship Id="rId19" Type="http://schemas.openxmlformats.org/officeDocument/2006/relationships/hyperlink" Target="https://podminky.urs.cz/item/CS_URS_2023_02/857262122" TargetMode="External" /><Relationship Id="rId20" Type="http://schemas.openxmlformats.org/officeDocument/2006/relationships/hyperlink" Target="https://podminky.urs.cz/item/CS_URS_2023_02/857264122" TargetMode="External" /><Relationship Id="rId21" Type="http://schemas.openxmlformats.org/officeDocument/2006/relationships/hyperlink" Target="https://podminky.urs.cz/item/CS_URS_2023_02/871251211" TargetMode="External" /><Relationship Id="rId22" Type="http://schemas.openxmlformats.org/officeDocument/2006/relationships/hyperlink" Target="https://podminky.urs.cz/item/CS_URS_2023_02/877241201" TargetMode="External" /><Relationship Id="rId23" Type="http://schemas.openxmlformats.org/officeDocument/2006/relationships/hyperlink" Target="https://podminky.urs.cz/item/CS_URS_2023_02/877251101" TargetMode="External" /><Relationship Id="rId24" Type="http://schemas.openxmlformats.org/officeDocument/2006/relationships/hyperlink" Target="https://podminky.urs.cz/item/CS_URS_2023_02/877251113" TargetMode="External" /><Relationship Id="rId25" Type="http://schemas.openxmlformats.org/officeDocument/2006/relationships/hyperlink" Target="https://podminky.urs.cz/item/CS_URS_2023_02/877251201" TargetMode="External" /><Relationship Id="rId26" Type="http://schemas.openxmlformats.org/officeDocument/2006/relationships/hyperlink" Target="https://podminky.urs.cz/item/CS_URS_2023_02/891241112" TargetMode="External" /><Relationship Id="rId27" Type="http://schemas.openxmlformats.org/officeDocument/2006/relationships/hyperlink" Target="https://podminky.urs.cz/item/CS_URS_2023_02/891261112" TargetMode="External" /><Relationship Id="rId28" Type="http://schemas.openxmlformats.org/officeDocument/2006/relationships/hyperlink" Target="https://podminky.urs.cz/item/CS_URS_2023_02/892271111" TargetMode="External" /><Relationship Id="rId29" Type="http://schemas.openxmlformats.org/officeDocument/2006/relationships/hyperlink" Target="https://podminky.urs.cz/item/CS_URS_2023_02/892273122" TargetMode="External" /><Relationship Id="rId30" Type="http://schemas.openxmlformats.org/officeDocument/2006/relationships/hyperlink" Target="https://podminky.urs.cz/item/CS_URS_2023_02/892372111" TargetMode="External" /><Relationship Id="rId31" Type="http://schemas.openxmlformats.org/officeDocument/2006/relationships/hyperlink" Target="https://podminky.urs.cz/item/CS_URS_2023_02/899401112" TargetMode="External" /><Relationship Id="rId32" Type="http://schemas.openxmlformats.org/officeDocument/2006/relationships/hyperlink" Target="https://podminky.urs.cz/item/CS_URS_2023_02/899721111" TargetMode="External" /><Relationship Id="rId33" Type="http://schemas.openxmlformats.org/officeDocument/2006/relationships/hyperlink" Target="https://podminky.urs.cz/item/CS_URS_2023_02/899722111" TargetMode="External" /><Relationship Id="rId34" Type="http://schemas.openxmlformats.org/officeDocument/2006/relationships/hyperlink" Target="https://podminky.urs.cz/item/CS_URS_2023_02/997013501" TargetMode="External" /><Relationship Id="rId35" Type="http://schemas.openxmlformats.org/officeDocument/2006/relationships/hyperlink" Target="https://podminky.urs.cz/item/CS_URS_2023_02/997013509" TargetMode="External" /><Relationship Id="rId36" Type="http://schemas.openxmlformats.org/officeDocument/2006/relationships/hyperlink" Target="https://podminky.urs.cz/item/CS_URS_2023_02/998276101" TargetMode="External" /><Relationship Id="rId37" Type="http://schemas.openxmlformats.org/officeDocument/2006/relationships/hyperlink" Target="https://podminky.urs.cz/item/CS_URS_2023_02/012002000" TargetMode="External" /><Relationship Id="rId38" Type="http://schemas.openxmlformats.org/officeDocument/2006/relationships/hyperlink" Target="https://podminky.urs.cz/item/CS_URS_2024_01/013254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43/2023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 Modernizace silnice II/343 Hlinsko, II.etapa km 24,600-25,054 - SO 301.1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k.ú.Hlinsko v Čechách a Blatno u Hlinska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Vodovody a kanalizace Chrudim,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Ing.Tomáš Klikar, Hradec Králové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301.1 - Rekonstrukce 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301.1 - Rekonstrukce v...'!P89</f>
        <v>0</v>
      </c>
      <c r="AV55" s="122">
        <f>'SO 301.1 - Rekonstrukce v...'!J33</f>
        <v>0</v>
      </c>
      <c r="AW55" s="122">
        <f>'SO 301.1 - Rekonstrukce v...'!J34</f>
        <v>0</v>
      </c>
      <c r="AX55" s="122">
        <f>'SO 301.1 - Rekonstrukce v...'!J35</f>
        <v>0</v>
      </c>
      <c r="AY55" s="122">
        <f>'SO 301.1 - Rekonstrukce v...'!J36</f>
        <v>0</v>
      </c>
      <c r="AZ55" s="122">
        <f>'SO 301.1 - Rekonstrukce v...'!F33</f>
        <v>0</v>
      </c>
      <c r="BA55" s="122">
        <f>'SO 301.1 - Rekonstrukce v...'!F34</f>
        <v>0</v>
      </c>
      <c r="BB55" s="122">
        <f>'SO 301.1 - Rekonstrukce v...'!F35</f>
        <v>0</v>
      </c>
      <c r="BC55" s="122">
        <f>'SO 301.1 - Rekonstrukce v...'!F36</f>
        <v>0</v>
      </c>
      <c r="BD55" s="124">
        <f>'SO 301.1 - Rekonstrukce v...'!F37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R8gDb4Ee7dQwjNWWKblRYMc7aN4dT9415VQunocIt5c6ty/cljFZF46zBwT0XZ6OO2ltdJIotNyiWLxiO5qpGw==" hashValue="55g6/jSWjT9Ps9+DV6hWPigdfxh/eaYJtiXMmOTEdBVo6Xjj+H1X4mc4SlZeMLZ0aEad1X/wkm6+rgyHo+5ds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301.1 - Rekonstrukce 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 xml:space="preserve"> Modernizace silnice II/343 Hlinsko, II.etapa km 24,600-25,054 - SO 301.1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19. 12. 2023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28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ROUND(J89,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ROUND((SUM(BE89:BE333)),  2)</f>
        <v>0</v>
      </c>
      <c r="G33" s="40"/>
      <c r="H33" s="40"/>
      <c r="I33" s="146">
        <v>0.20999999999999999</v>
      </c>
      <c r="J33" s="145">
        <f>ROUND(((SUM(BE89:BE333))*I33),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ROUND((SUM(BF89:BF333)),  2)</f>
        <v>0</v>
      </c>
      <c r="G34" s="40"/>
      <c r="H34" s="40"/>
      <c r="I34" s="146">
        <v>0.14999999999999999</v>
      </c>
      <c r="J34" s="145">
        <f>ROUND(((SUM(BF89:BF333))*I34),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ROUND((SUM(BG89:BG333)),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ROUND((SUM(BH89:BH333)),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ROUND((SUM(BI89:BI333)),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 xml:space="preserve"> Modernizace silnice II/343 Hlinsko, II.etapa km 24,600-25,054 - SO 301.1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301.1 - Rekonstrukce vodovodu Hlinsko, Resslova ul.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k.ú.Hlinsko v Čechách a Blatno u Hlinska</v>
      </c>
      <c r="G52" s="42"/>
      <c r="H52" s="42"/>
      <c r="I52" s="34" t="s">
        <v>23</v>
      </c>
      <c r="J52" s="74" t="str">
        <f>IF(J12="","",J12)</f>
        <v>19. 12. 2023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Vodovody a kanalizace Chrudim, a.s.</v>
      </c>
      <c r="G54" s="42"/>
      <c r="H54" s="42"/>
      <c r="I54" s="34" t="s">
        <v>31</v>
      </c>
      <c r="J54" s="38" t="str">
        <f>E21</f>
        <v>Ing.Tomáš Klikar, Hradec Králové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J166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J171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J193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J305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J315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3"/>
      <c r="C67" s="164"/>
      <c r="D67" s="165" t="s">
        <v>97</v>
      </c>
      <c r="E67" s="166"/>
      <c r="F67" s="166"/>
      <c r="G67" s="166"/>
      <c r="H67" s="166"/>
      <c r="I67" s="166"/>
      <c r="J67" s="167">
        <f>J319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J320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J331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100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58" t="str">
        <f>E7</f>
        <v xml:space="preserve"> Modernizace silnice II/343 Hlinsko, II.etapa km 24,600-25,054 - SO 301.1</v>
      </c>
      <c r="F79" s="34"/>
      <c r="G79" s="34"/>
      <c r="H79" s="34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301.1 - Rekonstrukce vodovodu Hlinsko, Resslova ul.</v>
      </c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k.ú.Hlinsko v Čechách a Blatno u Hlinska</v>
      </c>
      <c r="G83" s="42"/>
      <c r="H83" s="42"/>
      <c r="I83" s="34" t="s">
        <v>23</v>
      </c>
      <c r="J83" s="74" t="str">
        <f>IF(J12="","",J12)</f>
        <v>19. 12. 2023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25</v>
      </c>
      <c r="D85" s="42"/>
      <c r="E85" s="42"/>
      <c r="F85" s="29" t="str">
        <f>E15</f>
        <v>Vodovody a kanalizace Chrudim, a.s.</v>
      </c>
      <c r="G85" s="42"/>
      <c r="H85" s="42"/>
      <c r="I85" s="34" t="s">
        <v>31</v>
      </c>
      <c r="J85" s="38" t="str">
        <f>E21</f>
        <v>Ing.Tomáš Klikar, Hradec Králové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 xml:space="preserve"> 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5"/>
      <c r="B88" s="176"/>
      <c r="C88" s="177" t="s">
        <v>101</v>
      </c>
      <c r="D88" s="178" t="s">
        <v>57</v>
      </c>
      <c r="E88" s="178" t="s">
        <v>53</v>
      </c>
      <c r="F88" s="178" t="s">
        <v>54</v>
      </c>
      <c r="G88" s="178" t="s">
        <v>102</v>
      </c>
      <c r="H88" s="178" t="s">
        <v>103</v>
      </c>
      <c r="I88" s="178" t="s">
        <v>104</v>
      </c>
      <c r="J88" s="178" t="s">
        <v>88</v>
      </c>
      <c r="K88" s="179" t="s">
        <v>105</v>
      </c>
      <c r="L88" s="180"/>
      <c r="M88" s="94" t="s">
        <v>19</v>
      </c>
      <c r="N88" s="95" t="s">
        <v>42</v>
      </c>
      <c r="O88" s="95" t="s">
        <v>106</v>
      </c>
      <c r="P88" s="95" t="s">
        <v>107</v>
      </c>
      <c r="Q88" s="95" t="s">
        <v>108</v>
      </c>
      <c r="R88" s="95" t="s">
        <v>109</v>
      </c>
      <c r="S88" s="95" t="s">
        <v>110</v>
      </c>
      <c r="T88" s="96" t="s">
        <v>111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40"/>
      <c r="B89" s="41"/>
      <c r="C89" s="101" t="s">
        <v>112</v>
      </c>
      <c r="D89" s="42"/>
      <c r="E89" s="42"/>
      <c r="F89" s="42"/>
      <c r="G89" s="42"/>
      <c r="H89" s="42"/>
      <c r="I89" s="42"/>
      <c r="J89" s="181">
        <f>BK89</f>
        <v>0</v>
      </c>
      <c r="K89" s="42"/>
      <c r="L89" s="46"/>
      <c r="M89" s="97"/>
      <c r="N89" s="182"/>
      <c r="O89" s="98"/>
      <c r="P89" s="183">
        <f>P90+P319</f>
        <v>0</v>
      </c>
      <c r="Q89" s="98"/>
      <c r="R89" s="183">
        <f>R90+R319</f>
        <v>1.7297366000000003</v>
      </c>
      <c r="S89" s="98"/>
      <c r="T89" s="184">
        <f>T90+T319</f>
        <v>1.7599999999999998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89</v>
      </c>
      <c r="BK89" s="185">
        <f>BK90+BK319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P91+P166+P171+P193+P305+P315</f>
        <v>0</v>
      </c>
      <c r="Q90" s="194"/>
      <c r="R90" s="195">
        <f>R91+R166+R171+R193+R305+R315</f>
        <v>1.7297366000000003</v>
      </c>
      <c r="S90" s="194"/>
      <c r="T90" s="196">
        <f>T91+T166+T171+T193+T305+T315</f>
        <v>1.7599999999999998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BK91+BK166+BK171+BK193+BK305+BK315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80</v>
      </c>
      <c r="F91" s="200" t="s">
        <v>116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SUM(P92:P165)</f>
        <v>0</v>
      </c>
      <c r="Q91" s="194"/>
      <c r="R91" s="195">
        <f>SUM(R92:R165)</f>
        <v>0.28632600000000002</v>
      </c>
      <c r="S91" s="194"/>
      <c r="T91" s="196">
        <f>SUM(T92:T165)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SUM(BK92:BK165)</f>
        <v>0</v>
      </c>
    </row>
    <row r="92" s="2" customFormat="1" ht="16.5" customHeight="1">
      <c r="A92" s="40"/>
      <c r="B92" s="41"/>
      <c r="C92" s="202" t="s">
        <v>80</v>
      </c>
      <c r="D92" s="202" t="s">
        <v>117</v>
      </c>
      <c r="E92" s="203" t="s">
        <v>118</v>
      </c>
      <c r="F92" s="204" t="s">
        <v>119</v>
      </c>
      <c r="G92" s="205" t="s">
        <v>120</v>
      </c>
      <c r="H92" s="206">
        <v>1.1000000000000001</v>
      </c>
      <c r="I92" s="207"/>
      <c r="J92" s="208">
        <f>ROUND(I92*H92,2)</f>
        <v>0</v>
      </c>
      <c r="K92" s="204" t="s">
        <v>121</v>
      </c>
      <c r="L92" s="46"/>
      <c r="M92" s="209" t="s">
        <v>19</v>
      </c>
      <c r="N92" s="210" t="s">
        <v>43</v>
      </c>
      <c r="O92" s="86"/>
      <c r="P92" s="211">
        <f>O92*H92</f>
        <v>0</v>
      </c>
      <c r="Q92" s="211">
        <v>0.036900000000000002</v>
      </c>
      <c r="R92" s="211">
        <f>Q92*H92</f>
        <v>0.040590000000000008</v>
      </c>
      <c r="S92" s="211">
        <v>0</v>
      </c>
      <c r="T92" s="21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122</v>
      </c>
      <c r="AT92" s="213" t="s">
        <v>117</v>
      </c>
      <c r="AU92" s="213" t="s">
        <v>82</v>
      </c>
      <c r="AY92" s="19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80</v>
      </c>
      <c r="BK92" s="214">
        <f>ROUND(I92*H92,2)</f>
        <v>0</v>
      </c>
      <c r="BL92" s="19" t="s">
        <v>122</v>
      </c>
      <c r="BM92" s="213" t="s">
        <v>123</v>
      </c>
    </row>
    <row r="93" s="2" customFormat="1">
      <c r="A93" s="40"/>
      <c r="B93" s="41"/>
      <c r="C93" s="42"/>
      <c r="D93" s="215" t="s">
        <v>124</v>
      </c>
      <c r="E93" s="42"/>
      <c r="F93" s="216" t="s">
        <v>125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124</v>
      </c>
      <c r="AU93" s="19" t="s">
        <v>82</v>
      </c>
    </row>
    <row r="94" s="2" customFormat="1">
      <c r="A94" s="40"/>
      <c r="B94" s="41"/>
      <c r="C94" s="42"/>
      <c r="D94" s="220" t="s">
        <v>126</v>
      </c>
      <c r="E94" s="42"/>
      <c r="F94" s="221" t="s">
        <v>127</v>
      </c>
      <c r="G94" s="42"/>
      <c r="H94" s="42"/>
      <c r="I94" s="217"/>
      <c r="J94" s="42"/>
      <c r="K94" s="42"/>
      <c r="L94" s="46"/>
      <c r="M94" s="218"/>
      <c r="N94" s="219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126</v>
      </c>
      <c r="AU94" s="19" t="s">
        <v>82</v>
      </c>
    </row>
    <row r="95" s="13" customFormat="1">
      <c r="A95" s="13"/>
      <c r="B95" s="222"/>
      <c r="C95" s="223"/>
      <c r="D95" s="215" t="s">
        <v>128</v>
      </c>
      <c r="E95" s="224" t="s">
        <v>19</v>
      </c>
      <c r="F95" s="225" t="s">
        <v>129</v>
      </c>
      <c r="G95" s="223"/>
      <c r="H95" s="224" t="s">
        <v>19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128</v>
      </c>
      <c r="AU95" s="231" t="s">
        <v>82</v>
      </c>
      <c r="AV95" s="13" t="s">
        <v>80</v>
      </c>
      <c r="AW95" s="13" t="s">
        <v>33</v>
      </c>
      <c r="AX95" s="13" t="s">
        <v>72</v>
      </c>
      <c r="AY95" s="231" t="s">
        <v>115</v>
      </c>
    </row>
    <row r="96" s="14" customFormat="1">
      <c r="A96" s="14"/>
      <c r="B96" s="232"/>
      <c r="C96" s="233"/>
      <c r="D96" s="215" t="s">
        <v>128</v>
      </c>
      <c r="E96" s="234" t="s">
        <v>19</v>
      </c>
      <c r="F96" s="235" t="s">
        <v>130</v>
      </c>
      <c r="G96" s="233"/>
      <c r="H96" s="236">
        <v>1.1000000000000001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128</v>
      </c>
      <c r="AU96" s="242" t="s">
        <v>82</v>
      </c>
      <c r="AV96" s="14" t="s">
        <v>82</v>
      </c>
      <c r="AW96" s="14" t="s">
        <v>33</v>
      </c>
      <c r="AX96" s="14" t="s">
        <v>80</v>
      </c>
      <c r="AY96" s="242" t="s">
        <v>115</v>
      </c>
    </row>
    <row r="97" s="2" customFormat="1" ht="16.5" customHeight="1">
      <c r="A97" s="40"/>
      <c r="B97" s="41"/>
      <c r="C97" s="202" t="s">
        <v>82</v>
      </c>
      <c r="D97" s="202" t="s">
        <v>117</v>
      </c>
      <c r="E97" s="203" t="s">
        <v>131</v>
      </c>
      <c r="F97" s="204" t="s">
        <v>132</v>
      </c>
      <c r="G97" s="205" t="s">
        <v>120</v>
      </c>
      <c r="H97" s="206">
        <v>2.2000000000000002</v>
      </c>
      <c r="I97" s="207"/>
      <c r="J97" s="208">
        <f>ROUND(I97*H97,2)</f>
        <v>0</v>
      </c>
      <c r="K97" s="204" t="s">
        <v>121</v>
      </c>
      <c r="L97" s="46"/>
      <c r="M97" s="209" t="s">
        <v>19</v>
      </c>
      <c r="N97" s="210" t="s">
        <v>43</v>
      </c>
      <c r="O97" s="86"/>
      <c r="P97" s="211">
        <f>O97*H97</f>
        <v>0</v>
      </c>
      <c r="Q97" s="211">
        <v>0.036900000000000002</v>
      </c>
      <c r="R97" s="211">
        <f>Q97*H97</f>
        <v>0.081180000000000016</v>
      </c>
      <c r="S97" s="211">
        <v>0</v>
      </c>
      <c r="T97" s="21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3" t="s">
        <v>122</v>
      </c>
      <c r="AT97" s="213" t="s">
        <v>117</v>
      </c>
      <c r="AU97" s="213" t="s">
        <v>82</v>
      </c>
      <c r="AY97" s="19" t="s">
        <v>115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80</v>
      </c>
      <c r="BK97" s="214">
        <f>ROUND(I97*H97,2)</f>
        <v>0</v>
      </c>
      <c r="BL97" s="19" t="s">
        <v>122</v>
      </c>
      <c r="BM97" s="213" t="s">
        <v>133</v>
      </c>
    </row>
    <row r="98" s="2" customFormat="1">
      <c r="A98" s="40"/>
      <c r="B98" s="41"/>
      <c r="C98" s="42"/>
      <c r="D98" s="215" t="s">
        <v>124</v>
      </c>
      <c r="E98" s="42"/>
      <c r="F98" s="216" t="s">
        <v>134</v>
      </c>
      <c r="G98" s="42"/>
      <c r="H98" s="42"/>
      <c r="I98" s="217"/>
      <c r="J98" s="42"/>
      <c r="K98" s="42"/>
      <c r="L98" s="46"/>
      <c r="M98" s="218"/>
      <c r="N98" s="21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124</v>
      </c>
      <c r="AU98" s="19" t="s">
        <v>82</v>
      </c>
    </row>
    <row r="99" s="2" customFormat="1">
      <c r="A99" s="40"/>
      <c r="B99" s="41"/>
      <c r="C99" s="42"/>
      <c r="D99" s="220" t="s">
        <v>126</v>
      </c>
      <c r="E99" s="42"/>
      <c r="F99" s="221" t="s">
        <v>135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82</v>
      </c>
    </row>
    <row r="100" s="13" customFormat="1">
      <c r="A100" s="13"/>
      <c r="B100" s="222"/>
      <c r="C100" s="223"/>
      <c r="D100" s="215" t="s">
        <v>128</v>
      </c>
      <c r="E100" s="224" t="s">
        <v>19</v>
      </c>
      <c r="F100" s="225" t="s">
        <v>136</v>
      </c>
      <c r="G100" s="223"/>
      <c r="H100" s="224" t="s">
        <v>19</v>
      </c>
      <c r="I100" s="226"/>
      <c r="J100" s="223"/>
      <c r="K100" s="223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128</v>
      </c>
      <c r="AU100" s="231" t="s">
        <v>82</v>
      </c>
      <c r="AV100" s="13" t="s">
        <v>80</v>
      </c>
      <c r="AW100" s="13" t="s">
        <v>33</v>
      </c>
      <c r="AX100" s="13" t="s">
        <v>72</v>
      </c>
      <c r="AY100" s="231" t="s">
        <v>115</v>
      </c>
    </row>
    <row r="101" s="14" customFormat="1">
      <c r="A101" s="14"/>
      <c r="B101" s="232"/>
      <c r="C101" s="233"/>
      <c r="D101" s="215" t="s">
        <v>128</v>
      </c>
      <c r="E101" s="234" t="s">
        <v>19</v>
      </c>
      <c r="F101" s="235" t="s">
        <v>137</v>
      </c>
      <c r="G101" s="233"/>
      <c r="H101" s="236">
        <v>2.2000000000000002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128</v>
      </c>
      <c r="AU101" s="242" t="s">
        <v>82</v>
      </c>
      <c r="AV101" s="14" t="s">
        <v>82</v>
      </c>
      <c r="AW101" s="14" t="s">
        <v>33</v>
      </c>
      <c r="AX101" s="14" t="s">
        <v>80</v>
      </c>
      <c r="AY101" s="242" t="s">
        <v>115</v>
      </c>
    </row>
    <row r="102" s="2" customFormat="1" ht="21.75" customHeight="1">
      <c r="A102" s="40"/>
      <c r="B102" s="41"/>
      <c r="C102" s="202" t="s">
        <v>138</v>
      </c>
      <c r="D102" s="202" t="s">
        <v>117</v>
      </c>
      <c r="E102" s="203" t="s">
        <v>139</v>
      </c>
      <c r="F102" s="204" t="s">
        <v>140</v>
      </c>
      <c r="G102" s="205" t="s">
        <v>141</v>
      </c>
      <c r="H102" s="206">
        <v>71.516000000000005</v>
      </c>
      <c r="I102" s="207"/>
      <c r="J102" s="208">
        <f>ROUND(I102*H102,2)</f>
        <v>0</v>
      </c>
      <c r="K102" s="204" t="s">
        <v>121</v>
      </c>
      <c r="L102" s="46"/>
      <c r="M102" s="209" t="s">
        <v>19</v>
      </c>
      <c r="N102" s="210" t="s">
        <v>43</v>
      </c>
      <c r="O102" s="86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3" t="s">
        <v>122</v>
      </c>
      <c r="AT102" s="213" t="s">
        <v>117</v>
      </c>
      <c r="AU102" s="213" t="s">
        <v>82</v>
      </c>
      <c r="AY102" s="19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9" t="s">
        <v>80</v>
      </c>
      <c r="BK102" s="214">
        <f>ROUND(I102*H102,2)</f>
        <v>0</v>
      </c>
      <c r="BL102" s="19" t="s">
        <v>122</v>
      </c>
      <c r="BM102" s="213" t="s">
        <v>142</v>
      </c>
    </row>
    <row r="103" s="2" customFormat="1">
      <c r="A103" s="40"/>
      <c r="B103" s="41"/>
      <c r="C103" s="42"/>
      <c r="D103" s="215" t="s">
        <v>124</v>
      </c>
      <c r="E103" s="42"/>
      <c r="F103" s="216" t="s">
        <v>143</v>
      </c>
      <c r="G103" s="42"/>
      <c r="H103" s="42"/>
      <c r="I103" s="217"/>
      <c r="J103" s="42"/>
      <c r="K103" s="42"/>
      <c r="L103" s="46"/>
      <c r="M103" s="218"/>
      <c r="N103" s="21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124</v>
      </c>
      <c r="AU103" s="19" t="s">
        <v>82</v>
      </c>
    </row>
    <row r="104" s="2" customFormat="1">
      <c r="A104" s="40"/>
      <c r="B104" s="41"/>
      <c r="C104" s="42"/>
      <c r="D104" s="220" t="s">
        <v>126</v>
      </c>
      <c r="E104" s="42"/>
      <c r="F104" s="221" t="s">
        <v>144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82</v>
      </c>
    </row>
    <row r="105" s="13" customFormat="1">
      <c r="A105" s="13"/>
      <c r="B105" s="222"/>
      <c r="C105" s="223"/>
      <c r="D105" s="215" t="s">
        <v>128</v>
      </c>
      <c r="E105" s="224" t="s">
        <v>19</v>
      </c>
      <c r="F105" s="225" t="s">
        <v>145</v>
      </c>
      <c r="G105" s="223"/>
      <c r="H105" s="224" t="s">
        <v>19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128</v>
      </c>
      <c r="AU105" s="231" t="s">
        <v>82</v>
      </c>
      <c r="AV105" s="13" t="s">
        <v>80</v>
      </c>
      <c r="AW105" s="13" t="s">
        <v>33</v>
      </c>
      <c r="AX105" s="13" t="s">
        <v>72</v>
      </c>
      <c r="AY105" s="231" t="s">
        <v>115</v>
      </c>
    </row>
    <row r="106" s="14" customFormat="1">
      <c r="A106" s="14"/>
      <c r="B106" s="232"/>
      <c r="C106" s="233"/>
      <c r="D106" s="215" t="s">
        <v>128</v>
      </c>
      <c r="E106" s="234" t="s">
        <v>19</v>
      </c>
      <c r="F106" s="235" t="s">
        <v>146</v>
      </c>
      <c r="G106" s="233"/>
      <c r="H106" s="236">
        <v>71.829999999999998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128</v>
      </c>
      <c r="AU106" s="242" t="s">
        <v>82</v>
      </c>
      <c r="AV106" s="14" t="s">
        <v>82</v>
      </c>
      <c r="AW106" s="14" t="s">
        <v>33</v>
      </c>
      <c r="AX106" s="14" t="s">
        <v>72</v>
      </c>
      <c r="AY106" s="242" t="s">
        <v>115</v>
      </c>
    </row>
    <row r="107" s="13" customFormat="1">
      <c r="A107" s="13"/>
      <c r="B107" s="222"/>
      <c r="C107" s="223"/>
      <c r="D107" s="215" t="s">
        <v>128</v>
      </c>
      <c r="E107" s="224" t="s">
        <v>19</v>
      </c>
      <c r="F107" s="225" t="s">
        <v>147</v>
      </c>
      <c r="G107" s="223"/>
      <c r="H107" s="224" t="s">
        <v>19</v>
      </c>
      <c r="I107" s="226"/>
      <c r="J107" s="223"/>
      <c r="K107" s="223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128</v>
      </c>
      <c r="AU107" s="231" t="s">
        <v>82</v>
      </c>
      <c r="AV107" s="13" t="s">
        <v>80</v>
      </c>
      <c r="AW107" s="13" t="s">
        <v>33</v>
      </c>
      <c r="AX107" s="13" t="s">
        <v>72</v>
      </c>
      <c r="AY107" s="231" t="s">
        <v>115</v>
      </c>
    </row>
    <row r="108" s="14" customFormat="1">
      <c r="A108" s="14"/>
      <c r="B108" s="232"/>
      <c r="C108" s="233"/>
      <c r="D108" s="215" t="s">
        <v>128</v>
      </c>
      <c r="E108" s="234" t="s">
        <v>19</v>
      </c>
      <c r="F108" s="235" t="s">
        <v>148</v>
      </c>
      <c r="G108" s="233"/>
      <c r="H108" s="236">
        <v>-0.314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128</v>
      </c>
      <c r="AU108" s="242" t="s">
        <v>82</v>
      </c>
      <c r="AV108" s="14" t="s">
        <v>82</v>
      </c>
      <c r="AW108" s="14" t="s">
        <v>33</v>
      </c>
      <c r="AX108" s="14" t="s">
        <v>72</v>
      </c>
      <c r="AY108" s="242" t="s">
        <v>115</v>
      </c>
    </row>
    <row r="109" s="15" customFormat="1">
      <c r="A109" s="15"/>
      <c r="B109" s="243"/>
      <c r="C109" s="244"/>
      <c r="D109" s="215" t="s">
        <v>128</v>
      </c>
      <c r="E109" s="245" t="s">
        <v>19</v>
      </c>
      <c r="F109" s="246" t="s">
        <v>149</v>
      </c>
      <c r="G109" s="244"/>
      <c r="H109" s="247">
        <v>71.516000000000005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3" t="s">
        <v>128</v>
      </c>
      <c r="AU109" s="253" t="s">
        <v>82</v>
      </c>
      <c r="AV109" s="15" t="s">
        <v>122</v>
      </c>
      <c r="AW109" s="15" t="s">
        <v>33</v>
      </c>
      <c r="AX109" s="15" t="s">
        <v>80</v>
      </c>
      <c r="AY109" s="253" t="s">
        <v>115</v>
      </c>
    </row>
    <row r="110" s="2" customFormat="1" ht="16.5" customHeight="1">
      <c r="A110" s="40"/>
      <c r="B110" s="41"/>
      <c r="C110" s="202" t="s">
        <v>122</v>
      </c>
      <c r="D110" s="202" t="s">
        <v>117</v>
      </c>
      <c r="E110" s="203" t="s">
        <v>150</v>
      </c>
      <c r="F110" s="204" t="s">
        <v>151</v>
      </c>
      <c r="G110" s="205" t="s">
        <v>141</v>
      </c>
      <c r="H110" s="206">
        <v>3.2999999999999998</v>
      </c>
      <c r="I110" s="207"/>
      <c r="J110" s="208">
        <f>ROUND(I110*H110,2)</f>
        <v>0</v>
      </c>
      <c r="K110" s="204" t="s">
        <v>121</v>
      </c>
      <c r="L110" s="46"/>
      <c r="M110" s="209" t="s">
        <v>19</v>
      </c>
      <c r="N110" s="210" t="s">
        <v>43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122</v>
      </c>
      <c r="AT110" s="213" t="s">
        <v>117</v>
      </c>
      <c r="AU110" s="213" t="s">
        <v>82</v>
      </c>
      <c r="AY110" s="19" t="s">
        <v>115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80</v>
      </c>
      <c r="BK110" s="214">
        <f>ROUND(I110*H110,2)</f>
        <v>0</v>
      </c>
      <c r="BL110" s="19" t="s">
        <v>122</v>
      </c>
      <c r="BM110" s="213" t="s">
        <v>152</v>
      </c>
    </row>
    <row r="111" s="2" customFormat="1">
      <c r="A111" s="40"/>
      <c r="B111" s="41"/>
      <c r="C111" s="42"/>
      <c r="D111" s="215" t="s">
        <v>124</v>
      </c>
      <c r="E111" s="42"/>
      <c r="F111" s="216" t="s">
        <v>153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124</v>
      </c>
      <c r="AU111" s="19" t="s">
        <v>82</v>
      </c>
    </row>
    <row r="112" s="2" customFormat="1">
      <c r="A112" s="40"/>
      <c r="B112" s="41"/>
      <c r="C112" s="42"/>
      <c r="D112" s="220" t="s">
        <v>126</v>
      </c>
      <c r="E112" s="42"/>
      <c r="F112" s="221" t="s">
        <v>154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82</v>
      </c>
    </row>
    <row r="113" s="13" customFormat="1">
      <c r="A113" s="13"/>
      <c r="B113" s="222"/>
      <c r="C113" s="223"/>
      <c r="D113" s="215" t="s">
        <v>128</v>
      </c>
      <c r="E113" s="224" t="s">
        <v>19</v>
      </c>
      <c r="F113" s="225" t="s">
        <v>129</v>
      </c>
      <c r="G113" s="223"/>
      <c r="H113" s="224" t="s">
        <v>19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128</v>
      </c>
      <c r="AU113" s="231" t="s">
        <v>82</v>
      </c>
      <c r="AV113" s="13" t="s">
        <v>80</v>
      </c>
      <c r="AW113" s="13" t="s">
        <v>33</v>
      </c>
      <c r="AX113" s="13" t="s">
        <v>72</v>
      </c>
      <c r="AY113" s="231" t="s">
        <v>115</v>
      </c>
    </row>
    <row r="114" s="14" customFormat="1">
      <c r="A114" s="14"/>
      <c r="B114" s="232"/>
      <c r="C114" s="233"/>
      <c r="D114" s="215" t="s">
        <v>128</v>
      </c>
      <c r="E114" s="234" t="s">
        <v>19</v>
      </c>
      <c r="F114" s="235" t="s">
        <v>155</v>
      </c>
      <c r="G114" s="233"/>
      <c r="H114" s="236">
        <v>1.1000000000000001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128</v>
      </c>
      <c r="AU114" s="242" t="s">
        <v>82</v>
      </c>
      <c r="AV114" s="14" t="s">
        <v>82</v>
      </c>
      <c r="AW114" s="14" t="s">
        <v>33</v>
      </c>
      <c r="AX114" s="14" t="s">
        <v>72</v>
      </c>
      <c r="AY114" s="242" t="s">
        <v>115</v>
      </c>
    </row>
    <row r="115" s="13" customFormat="1">
      <c r="A115" s="13"/>
      <c r="B115" s="222"/>
      <c r="C115" s="223"/>
      <c r="D115" s="215" t="s">
        <v>128</v>
      </c>
      <c r="E115" s="224" t="s">
        <v>19</v>
      </c>
      <c r="F115" s="225" t="s">
        <v>136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128</v>
      </c>
      <c r="AU115" s="231" t="s">
        <v>82</v>
      </c>
      <c r="AV115" s="13" t="s">
        <v>80</v>
      </c>
      <c r="AW115" s="13" t="s">
        <v>33</v>
      </c>
      <c r="AX115" s="13" t="s">
        <v>72</v>
      </c>
      <c r="AY115" s="231" t="s">
        <v>115</v>
      </c>
    </row>
    <row r="116" s="14" customFormat="1">
      <c r="A116" s="14"/>
      <c r="B116" s="232"/>
      <c r="C116" s="233"/>
      <c r="D116" s="215" t="s">
        <v>128</v>
      </c>
      <c r="E116" s="234" t="s">
        <v>19</v>
      </c>
      <c r="F116" s="235" t="s">
        <v>156</v>
      </c>
      <c r="G116" s="233"/>
      <c r="H116" s="236">
        <v>2.2000000000000002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128</v>
      </c>
      <c r="AU116" s="242" t="s">
        <v>82</v>
      </c>
      <c r="AV116" s="14" t="s">
        <v>82</v>
      </c>
      <c r="AW116" s="14" t="s">
        <v>33</v>
      </c>
      <c r="AX116" s="14" t="s">
        <v>72</v>
      </c>
      <c r="AY116" s="242" t="s">
        <v>115</v>
      </c>
    </row>
    <row r="117" s="15" customFormat="1">
      <c r="A117" s="15"/>
      <c r="B117" s="243"/>
      <c r="C117" s="244"/>
      <c r="D117" s="215" t="s">
        <v>128</v>
      </c>
      <c r="E117" s="245" t="s">
        <v>19</v>
      </c>
      <c r="F117" s="246" t="s">
        <v>149</v>
      </c>
      <c r="G117" s="244"/>
      <c r="H117" s="247">
        <v>3.3000000000000003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3" t="s">
        <v>128</v>
      </c>
      <c r="AU117" s="253" t="s">
        <v>82</v>
      </c>
      <c r="AV117" s="15" t="s">
        <v>122</v>
      </c>
      <c r="AW117" s="15" t="s">
        <v>33</v>
      </c>
      <c r="AX117" s="15" t="s">
        <v>80</v>
      </c>
      <c r="AY117" s="253" t="s">
        <v>115</v>
      </c>
    </row>
    <row r="118" s="2" customFormat="1" ht="16.5" customHeight="1">
      <c r="A118" s="40"/>
      <c r="B118" s="41"/>
      <c r="C118" s="202" t="s">
        <v>157</v>
      </c>
      <c r="D118" s="202" t="s">
        <v>117</v>
      </c>
      <c r="E118" s="203" t="s">
        <v>158</v>
      </c>
      <c r="F118" s="204" t="s">
        <v>159</v>
      </c>
      <c r="G118" s="205" t="s">
        <v>160</v>
      </c>
      <c r="H118" s="206">
        <v>195.90000000000001</v>
      </c>
      <c r="I118" s="207"/>
      <c r="J118" s="208">
        <f>ROUND(I118*H118,2)</f>
        <v>0</v>
      </c>
      <c r="K118" s="204" t="s">
        <v>121</v>
      </c>
      <c r="L118" s="46"/>
      <c r="M118" s="209" t="s">
        <v>19</v>
      </c>
      <c r="N118" s="210" t="s">
        <v>43</v>
      </c>
      <c r="O118" s="86"/>
      <c r="P118" s="211">
        <f>O118*H118</f>
        <v>0</v>
      </c>
      <c r="Q118" s="211">
        <v>0.00084000000000000003</v>
      </c>
      <c r="R118" s="211">
        <f>Q118*H118</f>
        <v>0.16455600000000001</v>
      </c>
      <c r="S118" s="211">
        <v>0</v>
      </c>
      <c r="T118" s="21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122</v>
      </c>
      <c r="AT118" s="213" t="s">
        <v>117</v>
      </c>
      <c r="AU118" s="213" t="s">
        <v>82</v>
      </c>
      <c r="AY118" s="19" t="s">
        <v>115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80</v>
      </c>
      <c r="BK118" s="214">
        <f>ROUND(I118*H118,2)</f>
        <v>0</v>
      </c>
      <c r="BL118" s="19" t="s">
        <v>122</v>
      </c>
      <c r="BM118" s="213" t="s">
        <v>161</v>
      </c>
    </row>
    <row r="119" s="2" customFormat="1">
      <c r="A119" s="40"/>
      <c r="B119" s="41"/>
      <c r="C119" s="42"/>
      <c r="D119" s="215" t="s">
        <v>124</v>
      </c>
      <c r="E119" s="42"/>
      <c r="F119" s="216" t="s">
        <v>162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124</v>
      </c>
      <c r="AU119" s="19" t="s">
        <v>82</v>
      </c>
    </row>
    <row r="120" s="2" customFormat="1">
      <c r="A120" s="40"/>
      <c r="B120" s="41"/>
      <c r="C120" s="42"/>
      <c r="D120" s="220" t="s">
        <v>126</v>
      </c>
      <c r="E120" s="42"/>
      <c r="F120" s="221" t="s">
        <v>163</v>
      </c>
      <c r="G120" s="42"/>
      <c r="H120" s="42"/>
      <c r="I120" s="217"/>
      <c r="J120" s="42"/>
      <c r="K120" s="42"/>
      <c r="L120" s="46"/>
      <c r="M120" s="218"/>
      <c r="N120" s="21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82</v>
      </c>
    </row>
    <row r="121" s="14" customFormat="1">
      <c r="A121" s="14"/>
      <c r="B121" s="232"/>
      <c r="C121" s="233"/>
      <c r="D121" s="215" t="s">
        <v>128</v>
      </c>
      <c r="E121" s="234" t="s">
        <v>19</v>
      </c>
      <c r="F121" s="235" t="s">
        <v>164</v>
      </c>
      <c r="G121" s="233"/>
      <c r="H121" s="236">
        <v>195.90000000000001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128</v>
      </c>
      <c r="AU121" s="242" t="s">
        <v>82</v>
      </c>
      <c r="AV121" s="14" t="s">
        <v>82</v>
      </c>
      <c r="AW121" s="14" t="s">
        <v>33</v>
      </c>
      <c r="AX121" s="14" t="s">
        <v>80</v>
      </c>
      <c r="AY121" s="242" t="s">
        <v>115</v>
      </c>
    </row>
    <row r="122" s="2" customFormat="1" ht="16.5" customHeight="1">
      <c r="A122" s="40"/>
      <c r="B122" s="41"/>
      <c r="C122" s="202" t="s">
        <v>165</v>
      </c>
      <c r="D122" s="202" t="s">
        <v>117</v>
      </c>
      <c r="E122" s="203" t="s">
        <v>166</v>
      </c>
      <c r="F122" s="204" t="s">
        <v>167</v>
      </c>
      <c r="G122" s="205" t="s">
        <v>160</v>
      </c>
      <c r="H122" s="206">
        <v>195.90000000000001</v>
      </c>
      <c r="I122" s="207"/>
      <c r="J122" s="208">
        <f>ROUND(I122*H122,2)</f>
        <v>0</v>
      </c>
      <c r="K122" s="204" t="s">
        <v>121</v>
      </c>
      <c r="L122" s="46"/>
      <c r="M122" s="209" t="s">
        <v>19</v>
      </c>
      <c r="N122" s="210" t="s">
        <v>43</v>
      </c>
      <c r="O122" s="86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3" t="s">
        <v>122</v>
      </c>
      <c r="AT122" s="213" t="s">
        <v>117</v>
      </c>
      <c r="AU122" s="213" t="s">
        <v>82</v>
      </c>
      <c r="AY122" s="19" t="s">
        <v>115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9" t="s">
        <v>80</v>
      </c>
      <c r="BK122" s="214">
        <f>ROUND(I122*H122,2)</f>
        <v>0</v>
      </c>
      <c r="BL122" s="19" t="s">
        <v>122</v>
      </c>
      <c r="BM122" s="213" t="s">
        <v>168</v>
      </c>
    </row>
    <row r="123" s="2" customFormat="1">
      <c r="A123" s="40"/>
      <c r="B123" s="41"/>
      <c r="C123" s="42"/>
      <c r="D123" s="215" t="s">
        <v>124</v>
      </c>
      <c r="E123" s="42"/>
      <c r="F123" s="216" t="s">
        <v>169</v>
      </c>
      <c r="G123" s="42"/>
      <c r="H123" s="42"/>
      <c r="I123" s="217"/>
      <c r="J123" s="42"/>
      <c r="K123" s="42"/>
      <c r="L123" s="46"/>
      <c r="M123" s="218"/>
      <c r="N123" s="21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124</v>
      </c>
      <c r="AU123" s="19" t="s">
        <v>82</v>
      </c>
    </row>
    <row r="124" s="2" customFormat="1">
      <c r="A124" s="40"/>
      <c r="B124" s="41"/>
      <c r="C124" s="42"/>
      <c r="D124" s="220" t="s">
        <v>126</v>
      </c>
      <c r="E124" s="42"/>
      <c r="F124" s="221" t="s">
        <v>170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126</v>
      </c>
      <c r="AU124" s="19" t="s">
        <v>82</v>
      </c>
    </row>
    <row r="125" s="2" customFormat="1" ht="21.75" customHeight="1">
      <c r="A125" s="40"/>
      <c r="B125" s="41"/>
      <c r="C125" s="202" t="s">
        <v>171</v>
      </c>
      <c r="D125" s="202" t="s">
        <v>117</v>
      </c>
      <c r="E125" s="203" t="s">
        <v>172</v>
      </c>
      <c r="F125" s="204" t="s">
        <v>173</v>
      </c>
      <c r="G125" s="205" t="s">
        <v>141</v>
      </c>
      <c r="H125" s="206">
        <v>71.516000000000005</v>
      </c>
      <c r="I125" s="207"/>
      <c r="J125" s="208">
        <f>ROUND(I125*H125,2)</f>
        <v>0</v>
      </c>
      <c r="K125" s="204" t="s">
        <v>121</v>
      </c>
      <c r="L125" s="46"/>
      <c r="M125" s="209" t="s">
        <v>19</v>
      </c>
      <c r="N125" s="210" t="s">
        <v>43</v>
      </c>
      <c r="O125" s="8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3" t="s">
        <v>122</v>
      </c>
      <c r="AT125" s="213" t="s">
        <v>117</v>
      </c>
      <c r="AU125" s="213" t="s">
        <v>82</v>
      </c>
      <c r="AY125" s="19" t="s">
        <v>115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9" t="s">
        <v>80</v>
      </c>
      <c r="BK125" s="214">
        <f>ROUND(I125*H125,2)</f>
        <v>0</v>
      </c>
      <c r="BL125" s="19" t="s">
        <v>122</v>
      </c>
      <c r="BM125" s="213" t="s">
        <v>174</v>
      </c>
    </row>
    <row r="126" s="2" customFormat="1">
      <c r="A126" s="40"/>
      <c r="B126" s="41"/>
      <c r="C126" s="42"/>
      <c r="D126" s="215" t="s">
        <v>124</v>
      </c>
      <c r="E126" s="42"/>
      <c r="F126" s="216" t="s">
        <v>175</v>
      </c>
      <c r="G126" s="42"/>
      <c r="H126" s="42"/>
      <c r="I126" s="217"/>
      <c r="J126" s="42"/>
      <c r="K126" s="42"/>
      <c r="L126" s="46"/>
      <c r="M126" s="218"/>
      <c r="N126" s="21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124</v>
      </c>
      <c r="AU126" s="19" t="s">
        <v>82</v>
      </c>
    </row>
    <row r="127" s="2" customFormat="1">
      <c r="A127" s="40"/>
      <c r="B127" s="41"/>
      <c r="C127" s="42"/>
      <c r="D127" s="220" t="s">
        <v>126</v>
      </c>
      <c r="E127" s="42"/>
      <c r="F127" s="221" t="s">
        <v>176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126</v>
      </c>
      <c r="AU127" s="19" t="s">
        <v>82</v>
      </c>
    </row>
    <row r="128" s="13" customFormat="1">
      <c r="A128" s="13"/>
      <c r="B128" s="222"/>
      <c r="C128" s="223"/>
      <c r="D128" s="215" t="s">
        <v>128</v>
      </c>
      <c r="E128" s="224" t="s">
        <v>19</v>
      </c>
      <c r="F128" s="225" t="s">
        <v>177</v>
      </c>
      <c r="G128" s="223"/>
      <c r="H128" s="224" t="s">
        <v>19</v>
      </c>
      <c r="I128" s="226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128</v>
      </c>
      <c r="AU128" s="231" t="s">
        <v>82</v>
      </c>
      <c r="AV128" s="13" t="s">
        <v>80</v>
      </c>
      <c r="AW128" s="13" t="s">
        <v>33</v>
      </c>
      <c r="AX128" s="13" t="s">
        <v>72</v>
      </c>
      <c r="AY128" s="231" t="s">
        <v>115</v>
      </c>
    </row>
    <row r="129" s="14" customFormat="1">
      <c r="A129" s="14"/>
      <c r="B129" s="232"/>
      <c r="C129" s="233"/>
      <c r="D129" s="215" t="s">
        <v>128</v>
      </c>
      <c r="E129" s="234" t="s">
        <v>19</v>
      </c>
      <c r="F129" s="235" t="s">
        <v>178</v>
      </c>
      <c r="G129" s="233"/>
      <c r="H129" s="236">
        <v>71.516000000000005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128</v>
      </c>
      <c r="AU129" s="242" t="s">
        <v>82</v>
      </c>
      <c r="AV129" s="14" t="s">
        <v>82</v>
      </c>
      <c r="AW129" s="14" t="s">
        <v>33</v>
      </c>
      <c r="AX129" s="14" t="s">
        <v>80</v>
      </c>
      <c r="AY129" s="242" t="s">
        <v>115</v>
      </c>
    </row>
    <row r="130" s="2" customFormat="1" ht="16.5" customHeight="1">
      <c r="A130" s="40"/>
      <c r="B130" s="41"/>
      <c r="C130" s="202" t="s">
        <v>179</v>
      </c>
      <c r="D130" s="202" t="s">
        <v>117</v>
      </c>
      <c r="E130" s="203" t="s">
        <v>180</v>
      </c>
      <c r="F130" s="204" t="s">
        <v>181</v>
      </c>
      <c r="G130" s="205" t="s">
        <v>182</v>
      </c>
      <c r="H130" s="206">
        <v>114.426</v>
      </c>
      <c r="I130" s="207"/>
      <c r="J130" s="208">
        <f>ROUND(I130*H130,2)</f>
        <v>0</v>
      </c>
      <c r="K130" s="204" t="s">
        <v>19</v>
      </c>
      <c r="L130" s="46"/>
      <c r="M130" s="209" t="s">
        <v>19</v>
      </c>
      <c r="N130" s="210" t="s">
        <v>43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122</v>
      </c>
      <c r="AT130" s="213" t="s">
        <v>117</v>
      </c>
      <c r="AU130" s="213" t="s">
        <v>82</v>
      </c>
      <c r="AY130" s="19" t="s">
        <v>115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80</v>
      </c>
      <c r="BK130" s="214">
        <f>ROUND(I130*H130,2)</f>
        <v>0</v>
      </c>
      <c r="BL130" s="19" t="s">
        <v>122</v>
      </c>
      <c r="BM130" s="213" t="s">
        <v>183</v>
      </c>
    </row>
    <row r="131" s="2" customFormat="1">
      <c r="A131" s="40"/>
      <c r="B131" s="41"/>
      <c r="C131" s="42"/>
      <c r="D131" s="215" t="s">
        <v>124</v>
      </c>
      <c r="E131" s="42"/>
      <c r="F131" s="216" t="s">
        <v>184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124</v>
      </c>
      <c r="AU131" s="19" t="s">
        <v>82</v>
      </c>
    </row>
    <row r="132" s="14" customFormat="1">
      <c r="A132" s="14"/>
      <c r="B132" s="232"/>
      <c r="C132" s="233"/>
      <c r="D132" s="215" t="s">
        <v>128</v>
      </c>
      <c r="E132" s="233"/>
      <c r="F132" s="235" t="s">
        <v>185</v>
      </c>
      <c r="G132" s="233"/>
      <c r="H132" s="236">
        <v>114.426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128</v>
      </c>
      <c r="AU132" s="242" t="s">
        <v>82</v>
      </c>
      <c r="AV132" s="14" t="s">
        <v>82</v>
      </c>
      <c r="AW132" s="14" t="s">
        <v>4</v>
      </c>
      <c r="AX132" s="14" t="s">
        <v>80</v>
      </c>
      <c r="AY132" s="242" t="s">
        <v>115</v>
      </c>
    </row>
    <row r="133" s="2" customFormat="1" ht="16.5" customHeight="1">
      <c r="A133" s="40"/>
      <c r="B133" s="41"/>
      <c r="C133" s="202" t="s">
        <v>186</v>
      </c>
      <c r="D133" s="202" t="s">
        <v>117</v>
      </c>
      <c r="E133" s="203" t="s">
        <v>187</v>
      </c>
      <c r="F133" s="204" t="s">
        <v>188</v>
      </c>
      <c r="G133" s="205" t="s">
        <v>141</v>
      </c>
      <c r="H133" s="206">
        <v>71.516000000000005</v>
      </c>
      <c r="I133" s="207"/>
      <c r="J133" s="208">
        <f>ROUND(I133*H133,2)</f>
        <v>0</v>
      </c>
      <c r="K133" s="204" t="s">
        <v>121</v>
      </c>
      <c r="L133" s="46"/>
      <c r="M133" s="209" t="s">
        <v>19</v>
      </c>
      <c r="N133" s="210" t="s">
        <v>43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122</v>
      </c>
      <c r="AT133" s="213" t="s">
        <v>117</v>
      </c>
      <c r="AU133" s="213" t="s">
        <v>82</v>
      </c>
      <c r="AY133" s="19" t="s">
        <v>115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80</v>
      </c>
      <c r="BK133" s="214">
        <f>ROUND(I133*H133,2)</f>
        <v>0</v>
      </c>
      <c r="BL133" s="19" t="s">
        <v>122</v>
      </c>
      <c r="BM133" s="213" t="s">
        <v>189</v>
      </c>
    </row>
    <row r="134" s="2" customFormat="1">
      <c r="A134" s="40"/>
      <c r="B134" s="41"/>
      <c r="C134" s="42"/>
      <c r="D134" s="215" t="s">
        <v>124</v>
      </c>
      <c r="E134" s="42"/>
      <c r="F134" s="216" t="s">
        <v>190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124</v>
      </c>
      <c r="AU134" s="19" t="s">
        <v>82</v>
      </c>
    </row>
    <row r="135" s="2" customFormat="1">
      <c r="A135" s="40"/>
      <c r="B135" s="41"/>
      <c r="C135" s="42"/>
      <c r="D135" s="220" t="s">
        <v>126</v>
      </c>
      <c r="E135" s="42"/>
      <c r="F135" s="221" t="s">
        <v>191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82</v>
      </c>
    </row>
    <row r="136" s="2" customFormat="1" ht="16.5" customHeight="1">
      <c r="A136" s="40"/>
      <c r="B136" s="41"/>
      <c r="C136" s="202" t="s">
        <v>192</v>
      </c>
      <c r="D136" s="202" t="s">
        <v>117</v>
      </c>
      <c r="E136" s="203" t="s">
        <v>193</v>
      </c>
      <c r="F136" s="204" t="s">
        <v>194</v>
      </c>
      <c r="G136" s="205" t="s">
        <v>141</v>
      </c>
      <c r="H136" s="206">
        <v>34.883000000000003</v>
      </c>
      <c r="I136" s="207"/>
      <c r="J136" s="208">
        <f>ROUND(I136*H136,2)</f>
        <v>0</v>
      </c>
      <c r="K136" s="204" t="s">
        <v>121</v>
      </c>
      <c r="L136" s="46"/>
      <c r="M136" s="209" t="s">
        <v>19</v>
      </c>
      <c r="N136" s="210" t="s">
        <v>43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122</v>
      </c>
      <c r="AT136" s="213" t="s">
        <v>117</v>
      </c>
      <c r="AU136" s="213" t="s">
        <v>82</v>
      </c>
      <c r="AY136" s="19" t="s">
        <v>115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80</v>
      </c>
      <c r="BK136" s="214">
        <f>ROUND(I136*H136,2)</f>
        <v>0</v>
      </c>
      <c r="BL136" s="19" t="s">
        <v>122</v>
      </c>
      <c r="BM136" s="213" t="s">
        <v>195</v>
      </c>
    </row>
    <row r="137" s="2" customFormat="1">
      <c r="A137" s="40"/>
      <c r="B137" s="41"/>
      <c r="C137" s="42"/>
      <c r="D137" s="215" t="s">
        <v>124</v>
      </c>
      <c r="E137" s="42"/>
      <c r="F137" s="216" t="s">
        <v>196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124</v>
      </c>
      <c r="AU137" s="19" t="s">
        <v>82</v>
      </c>
    </row>
    <row r="138" s="2" customFormat="1">
      <c r="A138" s="40"/>
      <c r="B138" s="41"/>
      <c r="C138" s="42"/>
      <c r="D138" s="220" t="s">
        <v>126</v>
      </c>
      <c r="E138" s="42"/>
      <c r="F138" s="221" t="s">
        <v>197</v>
      </c>
      <c r="G138" s="42"/>
      <c r="H138" s="42"/>
      <c r="I138" s="217"/>
      <c r="J138" s="42"/>
      <c r="K138" s="42"/>
      <c r="L138" s="46"/>
      <c r="M138" s="218"/>
      <c r="N138" s="21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126</v>
      </c>
      <c r="AU138" s="19" t="s">
        <v>82</v>
      </c>
    </row>
    <row r="139" s="13" customFormat="1">
      <c r="A139" s="13"/>
      <c r="B139" s="222"/>
      <c r="C139" s="223"/>
      <c r="D139" s="215" t="s">
        <v>128</v>
      </c>
      <c r="E139" s="224" t="s">
        <v>19</v>
      </c>
      <c r="F139" s="225" t="s">
        <v>198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128</v>
      </c>
      <c r="AU139" s="231" t="s">
        <v>82</v>
      </c>
      <c r="AV139" s="13" t="s">
        <v>80</v>
      </c>
      <c r="AW139" s="13" t="s">
        <v>33</v>
      </c>
      <c r="AX139" s="13" t="s">
        <v>72</v>
      </c>
      <c r="AY139" s="231" t="s">
        <v>115</v>
      </c>
    </row>
    <row r="140" s="13" customFormat="1">
      <c r="A140" s="13"/>
      <c r="B140" s="222"/>
      <c r="C140" s="223"/>
      <c r="D140" s="215" t="s">
        <v>128</v>
      </c>
      <c r="E140" s="224" t="s">
        <v>19</v>
      </c>
      <c r="F140" s="225" t="s">
        <v>199</v>
      </c>
      <c r="G140" s="223"/>
      <c r="H140" s="224" t="s">
        <v>19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128</v>
      </c>
      <c r="AU140" s="231" t="s">
        <v>82</v>
      </c>
      <c r="AV140" s="13" t="s">
        <v>80</v>
      </c>
      <c r="AW140" s="13" t="s">
        <v>33</v>
      </c>
      <c r="AX140" s="13" t="s">
        <v>72</v>
      </c>
      <c r="AY140" s="231" t="s">
        <v>115</v>
      </c>
    </row>
    <row r="141" s="14" customFormat="1">
      <c r="A141" s="14"/>
      <c r="B141" s="232"/>
      <c r="C141" s="233"/>
      <c r="D141" s="215" t="s">
        <v>128</v>
      </c>
      <c r="E141" s="234" t="s">
        <v>19</v>
      </c>
      <c r="F141" s="235" t="s">
        <v>178</v>
      </c>
      <c r="G141" s="233"/>
      <c r="H141" s="236">
        <v>71.516000000000005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128</v>
      </c>
      <c r="AU141" s="242" t="s">
        <v>82</v>
      </c>
      <c r="AV141" s="14" t="s">
        <v>82</v>
      </c>
      <c r="AW141" s="14" t="s">
        <v>33</v>
      </c>
      <c r="AX141" s="14" t="s">
        <v>72</v>
      </c>
      <c r="AY141" s="242" t="s">
        <v>115</v>
      </c>
    </row>
    <row r="142" s="13" customFormat="1">
      <c r="A142" s="13"/>
      <c r="B142" s="222"/>
      <c r="C142" s="223"/>
      <c r="D142" s="215" t="s">
        <v>128</v>
      </c>
      <c r="E142" s="224" t="s">
        <v>19</v>
      </c>
      <c r="F142" s="225" t="s">
        <v>200</v>
      </c>
      <c r="G142" s="223"/>
      <c r="H142" s="224" t="s">
        <v>19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128</v>
      </c>
      <c r="AU142" s="231" t="s">
        <v>82</v>
      </c>
      <c r="AV142" s="13" t="s">
        <v>80</v>
      </c>
      <c r="AW142" s="13" t="s">
        <v>33</v>
      </c>
      <c r="AX142" s="13" t="s">
        <v>72</v>
      </c>
      <c r="AY142" s="231" t="s">
        <v>115</v>
      </c>
    </row>
    <row r="143" s="13" customFormat="1">
      <c r="A143" s="13"/>
      <c r="B143" s="222"/>
      <c r="C143" s="223"/>
      <c r="D143" s="215" t="s">
        <v>128</v>
      </c>
      <c r="E143" s="224" t="s">
        <v>19</v>
      </c>
      <c r="F143" s="225" t="s">
        <v>201</v>
      </c>
      <c r="G143" s="223"/>
      <c r="H143" s="224" t="s">
        <v>19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128</v>
      </c>
      <c r="AU143" s="231" t="s">
        <v>82</v>
      </c>
      <c r="AV143" s="13" t="s">
        <v>80</v>
      </c>
      <c r="AW143" s="13" t="s">
        <v>33</v>
      </c>
      <c r="AX143" s="13" t="s">
        <v>72</v>
      </c>
      <c r="AY143" s="231" t="s">
        <v>115</v>
      </c>
    </row>
    <row r="144" s="14" customFormat="1">
      <c r="A144" s="14"/>
      <c r="B144" s="232"/>
      <c r="C144" s="233"/>
      <c r="D144" s="215" t="s">
        <v>128</v>
      </c>
      <c r="E144" s="234" t="s">
        <v>19</v>
      </c>
      <c r="F144" s="235" t="s">
        <v>202</v>
      </c>
      <c r="G144" s="233"/>
      <c r="H144" s="236">
        <v>-29.449999999999999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128</v>
      </c>
      <c r="AU144" s="242" t="s">
        <v>82</v>
      </c>
      <c r="AV144" s="14" t="s">
        <v>82</v>
      </c>
      <c r="AW144" s="14" t="s">
        <v>33</v>
      </c>
      <c r="AX144" s="14" t="s">
        <v>72</v>
      </c>
      <c r="AY144" s="242" t="s">
        <v>115</v>
      </c>
    </row>
    <row r="145" s="14" customFormat="1">
      <c r="A145" s="14"/>
      <c r="B145" s="232"/>
      <c r="C145" s="233"/>
      <c r="D145" s="215" t="s">
        <v>128</v>
      </c>
      <c r="E145" s="234" t="s">
        <v>19</v>
      </c>
      <c r="F145" s="235" t="s">
        <v>203</v>
      </c>
      <c r="G145" s="233"/>
      <c r="H145" s="236">
        <v>-7.1829999999999998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128</v>
      </c>
      <c r="AU145" s="242" t="s">
        <v>82</v>
      </c>
      <c r="AV145" s="14" t="s">
        <v>82</v>
      </c>
      <c r="AW145" s="14" t="s">
        <v>33</v>
      </c>
      <c r="AX145" s="14" t="s">
        <v>72</v>
      </c>
      <c r="AY145" s="242" t="s">
        <v>115</v>
      </c>
    </row>
    <row r="146" s="15" customFormat="1">
      <c r="A146" s="15"/>
      <c r="B146" s="243"/>
      <c r="C146" s="244"/>
      <c r="D146" s="215" t="s">
        <v>128</v>
      </c>
      <c r="E146" s="245" t="s">
        <v>19</v>
      </c>
      <c r="F146" s="246" t="s">
        <v>149</v>
      </c>
      <c r="G146" s="244"/>
      <c r="H146" s="247">
        <v>34.883000000000003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3" t="s">
        <v>128</v>
      </c>
      <c r="AU146" s="253" t="s">
        <v>82</v>
      </c>
      <c r="AV146" s="15" t="s">
        <v>122</v>
      </c>
      <c r="AW146" s="15" t="s">
        <v>33</v>
      </c>
      <c r="AX146" s="15" t="s">
        <v>80</v>
      </c>
      <c r="AY146" s="253" t="s">
        <v>115</v>
      </c>
    </row>
    <row r="147" s="2" customFormat="1" ht="16.5" customHeight="1">
      <c r="A147" s="40"/>
      <c r="B147" s="41"/>
      <c r="C147" s="254" t="s">
        <v>204</v>
      </c>
      <c r="D147" s="254" t="s">
        <v>205</v>
      </c>
      <c r="E147" s="255" t="s">
        <v>206</v>
      </c>
      <c r="F147" s="256" t="s">
        <v>207</v>
      </c>
      <c r="G147" s="257" t="s">
        <v>182</v>
      </c>
      <c r="H147" s="258">
        <v>64.534000000000006</v>
      </c>
      <c r="I147" s="259"/>
      <c r="J147" s="260">
        <f>ROUND(I147*H147,2)</f>
        <v>0</v>
      </c>
      <c r="K147" s="256" t="s">
        <v>121</v>
      </c>
      <c r="L147" s="261"/>
      <c r="M147" s="262" t="s">
        <v>19</v>
      </c>
      <c r="N147" s="263" t="s">
        <v>43</v>
      </c>
      <c r="O147" s="86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179</v>
      </c>
      <c r="AT147" s="213" t="s">
        <v>205</v>
      </c>
      <c r="AU147" s="213" t="s">
        <v>82</v>
      </c>
      <c r="AY147" s="19" t="s">
        <v>115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80</v>
      </c>
      <c r="BK147" s="214">
        <f>ROUND(I147*H147,2)</f>
        <v>0</v>
      </c>
      <c r="BL147" s="19" t="s">
        <v>122</v>
      </c>
      <c r="BM147" s="213" t="s">
        <v>208</v>
      </c>
    </row>
    <row r="148" s="2" customFormat="1">
      <c r="A148" s="40"/>
      <c r="B148" s="41"/>
      <c r="C148" s="42"/>
      <c r="D148" s="215" t="s">
        <v>124</v>
      </c>
      <c r="E148" s="42"/>
      <c r="F148" s="216" t="s">
        <v>207</v>
      </c>
      <c r="G148" s="42"/>
      <c r="H148" s="42"/>
      <c r="I148" s="217"/>
      <c r="J148" s="42"/>
      <c r="K148" s="42"/>
      <c r="L148" s="46"/>
      <c r="M148" s="218"/>
      <c r="N148" s="21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124</v>
      </c>
      <c r="AU148" s="19" t="s">
        <v>82</v>
      </c>
    </row>
    <row r="149" s="14" customFormat="1">
      <c r="A149" s="14"/>
      <c r="B149" s="232"/>
      <c r="C149" s="233"/>
      <c r="D149" s="215" t="s">
        <v>128</v>
      </c>
      <c r="E149" s="233"/>
      <c r="F149" s="235" t="s">
        <v>209</v>
      </c>
      <c r="G149" s="233"/>
      <c r="H149" s="236">
        <v>64.534000000000006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128</v>
      </c>
      <c r="AU149" s="242" t="s">
        <v>82</v>
      </c>
      <c r="AV149" s="14" t="s">
        <v>82</v>
      </c>
      <c r="AW149" s="14" t="s">
        <v>4</v>
      </c>
      <c r="AX149" s="14" t="s">
        <v>80</v>
      </c>
      <c r="AY149" s="242" t="s">
        <v>115</v>
      </c>
    </row>
    <row r="150" s="2" customFormat="1" ht="16.5" customHeight="1">
      <c r="A150" s="40"/>
      <c r="B150" s="41"/>
      <c r="C150" s="202" t="s">
        <v>210</v>
      </c>
      <c r="D150" s="202" t="s">
        <v>117</v>
      </c>
      <c r="E150" s="203" t="s">
        <v>211</v>
      </c>
      <c r="F150" s="204" t="s">
        <v>212</v>
      </c>
      <c r="G150" s="205" t="s">
        <v>141</v>
      </c>
      <c r="H150" s="206">
        <v>28.829999999999998</v>
      </c>
      <c r="I150" s="207"/>
      <c r="J150" s="208">
        <f>ROUND(I150*H150,2)</f>
        <v>0</v>
      </c>
      <c r="K150" s="204" t="s">
        <v>121</v>
      </c>
      <c r="L150" s="46"/>
      <c r="M150" s="209" t="s">
        <v>19</v>
      </c>
      <c r="N150" s="210" t="s">
        <v>43</v>
      </c>
      <c r="O150" s="86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3" t="s">
        <v>122</v>
      </c>
      <c r="AT150" s="213" t="s">
        <v>117</v>
      </c>
      <c r="AU150" s="213" t="s">
        <v>82</v>
      </c>
      <c r="AY150" s="19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9" t="s">
        <v>80</v>
      </c>
      <c r="BK150" s="214">
        <f>ROUND(I150*H150,2)</f>
        <v>0</v>
      </c>
      <c r="BL150" s="19" t="s">
        <v>122</v>
      </c>
      <c r="BM150" s="213" t="s">
        <v>213</v>
      </c>
    </row>
    <row r="151" s="2" customFormat="1">
      <c r="A151" s="40"/>
      <c r="B151" s="41"/>
      <c r="C151" s="42"/>
      <c r="D151" s="215" t="s">
        <v>124</v>
      </c>
      <c r="E151" s="42"/>
      <c r="F151" s="216" t="s">
        <v>214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124</v>
      </c>
      <c r="AU151" s="19" t="s">
        <v>82</v>
      </c>
    </row>
    <row r="152" s="2" customFormat="1">
      <c r="A152" s="40"/>
      <c r="B152" s="41"/>
      <c r="C152" s="42"/>
      <c r="D152" s="220" t="s">
        <v>126</v>
      </c>
      <c r="E152" s="42"/>
      <c r="F152" s="221" t="s">
        <v>215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82</v>
      </c>
    </row>
    <row r="153" s="13" customFormat="1">
      <c r="A153" s="13"/>
      <c r="B153" s="222"/>
      <c r="C153" s="223"/>
      <c r="D153" s="215" t="s">
        <v>128</v>
      </c>
      <c r="E153" s="224" t="s">
        <v>19</v>
      </c>
      <c r="F153" s="225" t="s">
        <v>216</v>
      </c>
      <c r="G153" s="223"/>
      <c r="H153" s="224" t="s">
        <v>19</v>
      </c>
      <c r="I153" s="226"/>
      <c r="J153" s="223"/>
      <c r="K153" s="223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128</v>
      </c>
      <c r="AU153" s="231" t="s">
        <v>82</v>
      </c>
      <c r="AV153" s="13" t="s">
        <v>80</v>
      </c>
      <c r="AW153" s="13" t="s">
        <v>33</v>
      </c>
      <c r="AX153" s="13" t="s">
        <v>72</v>
      </c>
      <c r="AY153" s="231" t="s">
        <v>115</v>
      </c>
    </row>
    <row r="154" s="14" customFormat="1">
      <c r="A154" s="14"/>
      <c r="B154" s="232"/>
      <c r="C154" s="233"/>
      <c r="D154" s="215" t="s">
        <v>128</v>
      </c>
      <c r="E154" s="234" t="s">
        <v>19</v>
      </c>
      <c r="F154" s="235" t="s">
        <v>217</v>
      </c>
      <c r="G154" s="233"/>
      <c r="H154" s="236">
        <v>29.449999999999999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128</v>
      </c>
      <c r="AU154" s="242" t="s">
        <v>82</v>
      </c>
      <c r="AV154" s="14" t="s">
        <v>82</v>
      </c>
      <c r="AW154" s="14" t="s">
        <v>33</v>
      </c>
      <c r="AX154" s="14" t="s">
        <v>72</v>
      </c>
      <c r="AY154" s="242" t="s">
        <v>115</v>
      </c>
    </row>
    <row r="155" s="13" customFormat="1">
      <c r="A155" s="13"/>
      <c r="B155" s="222"/>
      <c r="C155" s="223"/>
      <c r="D155" s="215" t="s">
        <v>128</v>
      </c>
      <c r="E155" s="224" t="s">
        <v>19</v>
      </c>
      <c r="F155" s="225" t="s">
        <v>218</v>
      </c>
      <c r="G155" s="223"/>
      <c r="H155" s="224" t="s">
        <v>19</v>
      </c>
      <c r="I155" s="226"/>
      <c r="J155" s="223"/>
      <c r="K155" s="223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128</v>
      </c>
      <c r="AU155" s="231" t="s">
        <v>82</v>
      </c>
      <c r="AV155" s="13" t="s">
        <v>80</v>
      </c>
      <c r="AW155" s="13" t="s">
        <v>33</v>
      </c>
      <c r="AX155" s="13" t="s">
        <v>72</v>
      </c>
      <c r="AY155" s="231" t="s">
        <v>115</v>
      </c>
    </row>
    <row r="156" s="14" customFormat="1">
      <c r="A156" s="14"/>
      <c r="B156" s="232"/>
      <c r="C156" s="233"/>
      <c r="D156" s="215" t="s">
        <v>128</v>
      </c>
      <c r="E156" s="234" t="s">
        <v>19</v>
      </c>
      <c r="F156" s="235" t="s">
        <v>219</v>
      </c>
      <c r="G156" s="233"/>
      <c r="H156" s="236">
        <v>-0.62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128</v>
      </c>
      <c r="AU156" s="242" t="s">
        <v>82</v>
      </c>
      <c r="AV156" s="14" t="s">
        <v>82</v>
      </c>
      <c r="AW156" s="14" t="s">
        <v>33</v>
      </c>
      <c r="AX156" s="14" t="s">
        <v>72</v>
      </c>
      <c r="AY156" s="242" t="s">
        <v>115</v>
      </c>
    </row>
    <row r="157" s="15" customFormat="1">
      <c r="A157" s="15"/>
      <c r="B157" s="243"/>
      <c r="C157" s="244"/>
      <c r="D157" s="215" t="s">
        <v>128</v>
      </c>
      <c r="E157" s="245" t="s">
        <v>19</v>
      </c>
      <c r="F157" s="246" t="s">
        <v>149</v>
      </c>
      <c r="G157" s="244"/>
      <c r="H157" s="247">
        <v>28.829999999999998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3" t="s">
        <v>128</v>
      </c>
      <c r="AU157" s="253" t="s">
        <v>82</v>
      </c>
      <c r="AV157" s="15" t="s">
        <v>122</v>
      </c>
      <c r="AW157" s="15" t="s">
        <v>33</v>
      </c>
      <c r="AX157" s="15" t="s">
        <v>80</v>
      </c>
      <c r="AY157" s="253" t="s">
        <v>115</v>
      </c>
    </row>
    <row r="158" s="2" customFormat="1" ht="16.5" customHeight="1">
      <c r="A158" s="40"/>
      <c r="B158" s="41"/>
      <c r="C158" s="254" t="s">
        <v>220</v>
      </c>
      <c r="D158" s="254" t="s">
        <v>205</v>
      </c>
      <c r="E158" s="255" t="s">
        <v>221</v>
      </c>
      <c r="F158" s="256" t="s">
        <v>222</v>
      </c>
      <c r="G158" s="257" t="s">
        <v>182</v>
      </c>
      <c r="H158" s="258">
        <v>57.659999999999997</v>
      </c>
      <c r="I158" s="259"/>
      <c r="J158" s="260">
        <f>ROUND(I158*H158,2)</f>
        <v>0</v>
      </c>
      <c r="K158" s="256" t="s">
        <v>121</v>
      </c>
      <c r="L158" s="261"/>
      <c r="M158" s="262" t="s">
        <v>19</v>
      </c>
      <c r="N158" s="263" t="s">
        <v>43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179</v>
      </c>
      <c r="AT158" s="213" t="s">
        <v>205</v>
      </c>
      <c r="AU158" s="213" t="s">
        <v>82</v>
      </c>
      <c r="AY158" s="19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80</v>
      </c>
      <c r="BK158" s="214">
        <f>ROUND(I158*H158,2)</f>
        <v>0</v>
      </c>
      <c r="BL158" s="19" t="s">
        <v>122</v>
      </c>
      <c r="BM158" s="213" t="s">
        <v>223</v>
      </c>
    </row>
    <row r="159" s="2" customFormat="1">
      <c r="A159" s="40"/>
      <c r="B159" s="41"/>
      <c r="C159" s="42"/>
      <c r="D159" s="215" t="s">
        <v>124</v>
      </c>
      <c r="E159" s="42"/>
      <c r="F159" s="216" t="s">
        <v>222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124</v>
      </c>
      <c r="AU159" s="19" t="s">
        <v>82</v>
      </c>
    </row>
    <row r="160" s="14" customFormat="1">
      <c r="A160" s="14"/>
      <c r="B160" s="232"/>
      <c r="C160" s="233"/>
      <c r="D160" s="215" t="s">
        <v>128</v>
      </c>
      <c r="E160" s="233"/>
      <c r="F160" s="235" t="s">
        <v>224</v>
      </c>
      <c r="G160" s="233"/>
      <c r="H160" s="236">
        <v>57.659999999999997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128</v>
      </c>
      <c r="AU160" s="242" t="s">
        <v>82</v>
      </c>
      <c r="AV160" s="14" t="s">
        <v>82</v>
      </c>
      <c r="AW160" s="14" t="s">
        <v>4</v>
      </c>
      <c r="AX160" s="14" t="s">
        <v>80</v>
      </c>
      <c r="AY160" s="242" t="s">
        <v>115</v>
      </c>
    </row>
    <row r="161" s="2" customFormat="1" ht="16.5" customHeight="1">
      <c r="A161" s="40"/>
      <c r="B161" s="41"/>
      <c r="C161" s="202" t="s">
        <v>225</v>
      </c>
      <c r="D161" s="202" t="s">
        <v>117</v>
      </c>
      <c r="E161" s="203" t="s">
        <v>226</v>
      </c>
      <c r="F161" s="204" t="s">
        <v>227</v>
      </c>
      <c r="G161" s="205" t="s">
        <v>160</v>
      </c>
      <c r="H161" s="206">
        <v>71.829999999999998</v>
      </c>
      <c r="I161" s="207"/>
      <c r="J161" s="208">
        <f>ROUND(I161*H161,2)</f>
        <v>0</v>
      </c>
      <c r="K161" s="204" t="s">
        <v>121</v>
      </c>
      <c r="L161" s="46"/>
      <c r="M161" s="209" t="s">
        <v>19</v>
      </c>
      <c r="N161" s="210" t="s">
        <v>43</v>
      </c>
      <c r="O161" s="86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122</v>
      </c>
      <c r="AT161" s="213" t="s">
        <v>117</v>
      </c>
      <c r="AU161" s="213" t="s">
        <v>82</v>
      </c>
      <c r="AY161" s="19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80</v>
      </c>
      <c r="BK161" s="214">
        <f>ROUND(I161*H161,2)</f>
        <v>0</v>
      </c>
      <c r="BL161" s="19" t="s">
        <v>122</v>
      </c>
      <c r="BM161" s="213" t="s">
        <v>228</v>
      </c>
    </row>
    <row r="162" s="2" customFormat="1">
      <c r="A162" s="40"/>
      <c r="B162" s="41"/>
      <c r="C162" s="42"/>
      <c r="D162" s="215" t="s">
        <v>124</v>
      </c>
      <c r="E162" s="42"/>
      <c r="F162" s="216" t="s">
        <v>229</v>
      </c>
      <c r="G162" s="42"/>
      <c r="H162" s="42"/>
      <c r="I162" s="217"/>
      <c r="J162" s="42"/>
      <c r="K162" s="42"/>
      <c r="L162" s="46"/>
      <c r="M162" s="218"/>
      <c r="N162" s="21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124</v>
      </c>
      <c r="AU162" s="19" t="s">
        <v>82</v>
      </c>
    </row>
    <row r="163" s="2" customFormat="1">
      <c r="A163" s="40"/>
      <c r="B163" s="41"/>
      <c r="C163" s="42"/>
      <c r="D163" s="220" t="s">
        <v>126</v>
      </c>
      <c r="E163" s="42"/>
      <c r="F163" s="221" t="s">
        <v>230</v>
      </c>
      <c r="G163" s="42"/>
      <c r="H163" s="42"/>
      <c r="I163" s="217"/>
      <c r="J163" s="42"/>
      <c r="K163" s="42"/>
      <c r="L163" s="46"/>
      <c r="M163" s="218"/>
      <c r="N163" s="21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126</v>
      </c>
      <c r="AU163" s="19" t="s">
        <v>82</v>
      </c>
    </row>
    <row r="164" s="13" customFormat="1">
      <c r="A164" s="13"/>
      <c r="B164" s="222"/>
      <c r="C164" s="223"/>
      <c r="D164" s="215" t="s">
        <v>128</v>
      </c>
      <c r="E164" s="224" t="s">
        <v>19</v>
      </c>
      <c r="F164" s="225" t="s">
        <v>199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128</v>
      </c>
      <c r="AU164" s="231" t="s">
        <v>82</v>
      </c>
      <c r="AV164" s="13" t="s">
        <v>80</v>
      </c>
      <c r="AW164" s="13" t="s">
        <v>33</v>
      </c>
      <c r="AX164" s="13" t="s">
        <v>72</v>
      </c>
      <c r="AY164" s="231" t="s">
        <v>115</v>
      </c>
    </row>
    <row r="165" s="14" customFormat="1">
      <c r="A165" s="14"/>
      <c r="B165" s="232"/>
      <c r="C165" s="233"/>
      <c r="D165" s="215" t="s">
        <v>128</v>
      </c>
      <c r="E165" s="234" t="s">
        <v>19</v>
      </c>
      <c r="F165" s="235" t="s">
        <v>231</v>
      </c>
      <c r="G165" s="233"/>
      <c r="H165" s="236">
        <v>71.829999999999998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128</v>
      </c>
      <c r="AU165" s="242" t="s">
        <v>82</v>
      </c>
      <c r="AV165" s="14" t="s">
        <v>82</v>
      </c>
      <c r="AW165" s="14" t="s">
        <v>33</v>
      </c>
      <c r="AX165" s="14" t="s">
        <v>80</v>
      </c>
      <c r="AY165" s="242" t="s">
        <v>115</v>
      </c>
    </row>
    <row r="166" s="12" customFormat="1" ht="22.8" customHeight="1">
      <c r="A166" s="12"/>
      <c r="B166" s="186"/>
      <c r="C166" s="187"/>
      <c r="D166" s="188" t="s">
        <v>71</v>
      </c>
      <c r="E166" s="200" t="s">
        <v>138</v>
      </c>
      <c r="F166" s="200" t="s">
        <v>232</v>
      </c>
      <c r="G166" s="187"/>
      <c r="H166" s="187"/>
      <c r="I166" s="190"/>
      <c r="J166" s="201">
        <f>BK166</f>
        <v>0</v>
      </c>
      <c r="K166" s="187"/>
      <c r="L166" s="192"/>
      <c r="M166" s="193"/>
      <c r="N166" s="194"/>
      <c r="O166" s="194"/>
      <c r="P166" s="195">
        <f>SUM(P167:P170)</f>
        <v>0</v>
      </c>
      <c r="Q166" s="194"/>
      <c r="R166" s="195">
        <f>SUM(R167:R170)</f>
        <v>0</v>
      </c>
      <c r="S166" s="194"/>
      <c r="T166" s="196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7" t="s">
        <v>80</v>
      </c>
      <c r="AT166" s="198" t="s">
        <v>71</v>
      </c>
      <c r="AU166" s="198" t="s">
        <v>80</v>
      </c>
      <c r="AY166" s="197" t="s">
        <v>115</v>
      </c>
      <c r="BK166" s="199">
        <f>SUM(BK167:BK170)</f>
        <v>0</v>
      </c>
    </row>
    <row r="167" s="2" customFormat="1" ht="16.5" customHeight="1">
      <c r="A167" s="40"/>
      <c r="B167" s="41"/>
      <c r="C167" s="202" t="s">
        <v>8</v>
      </c>
      <c r="D167" s="202" t="s">
        <v>117</v>
      </c>
      <c r="E167" s="203" t="s">
        <v>233</v>
      </c>
      <c r="F167" s="204" t="s">
        <v>234</v>
      </c>
      <c r="G167" s="205" t="s">
        <v>141</v>
      </c>
      <c r="H167" s="206">
        <v>0.19600000000000001</v>
      </c>
      <c r="I167" s="207"/>
      <c r="J167" s="208">
        <f>ROUND(I167*H167,2)</f>
        <v>0</v>
      </c>
      <c r="K167" s="204" t="s">
        <v>19</v>
      </c>
      <c r="L167" s="46"/>
      <c r="M167" s="209" t="s">
        <v>19</v>
      </c>
      <c r="N167" s="210" t="s">
        <v>43</v>
      </c>
      <c r="O167" s="86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122</v>
      </c>
      <c r="AT167" s="213" t="s">
        <v>117</v>
      </c>
      <c r="AU167" s="213" t="s">
        <v>82</v>
      </c>
      <c r="AY167" s="19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80</v>
      </c>
      <c r="BK167" s="214">
        <f>ROUND(I167*H167,2)</f>
        <v>0</v>
      </c>
      <c r="BL167" s="19" t="s">
        <v>122</v>
      </c>
      <c r="BM167" s="213" t="s">
        <v>235</v>
      </c>
    </row>
    <row r="168" s="2" customFormat="1">
      <c r="A168" s="40"/>
      <c r="B168" s="41"/>
      <c r="C168" s="42"/>
      <c r="D168" s="215" t="s">
        <v>124</v>
      </c>
      <c r="E168" s="42"/>
      <c r="F168" s="216" t="s">
        <v>234</v>
      </c>
      <c r="G168" s="42"/>
      <c r="H168" s="42"/>
      <c r="I168" s="217"/>
      <c r="J168" s="42"/>
      <c r="K168" s="42"/>
      <c r="L168" s="46"/>
      <c r="M168" s="218"/>
      <c r="N168" s="21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124</v>
      </c>
      <c r="AU168" s="19" t="s">
        <v>82</v>
      </c>
    </row>
    <row r="169" s="13" customFormat="1">
      <c r="A169" s="13"/>
      <c r="B169" s="222"/>
      <c r="C169" s="223"/>
      <c r="D169" s="215" t="s">
        <v>128</v>
      </c>
      <c r="E169" s="224" t="s">
        <v>19</v>
      </c>
      <c r="F169" s="225" t="s">
        <v>236</v>
      </c>
      <c r="G169" s="223"/>
      <c r="H169" s="224" t="s">
        <v>19</v>
      </c>
      <c r="I169" s="226"/>
      <c r="J169" s="223"/>
      <c r="K169" s="223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128</v>
      </c>
      <c r="AU169" s="231" t="s">
        <v>82</v>
      </c>
      <c r="AV169" s="13" t="s">
        <v>80</v>
      </c>
      <c r="AW169" s="13" t="s">
        <v>33</v>
      </c>
      <c r="AX169" s="13" t="s">
        <v>72</v>
      </c>
      <c r="AY169" s="231" t="s">
        <v>115</v>
      </c>
    </row>
    <row r="170" s="14" customFormat="1">
      <c r="A170" s="14"/>
      <c r="B170" s="232"/>
      <c r="C170" s="233"/>
      <c r="D170" s="215" t="s">
        <v>128</v>
      </c>
      <c r="E170" s="234" t="s">
        <v>19</v>
      </c>
      <c r="F170" s="235" t="s">
        <v>237</v>
      </c>
      <c r="G170" s="233"/>
      <c r="H170" s="236">
        <v>0.19600000000000001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128</v>
      </c>
      <c r="AU170" s="242" t="s">
        <v>82</v>
      </c>
      <c r="AV170" s="14" t="s">
        <v>82</v>
      </c>
      <c r="AW170" s="14" t="s">
        <v>33</v>
      </c>
      <c r="AX170" s="14" t="s">
        <v>80</v>
      </c>
      <c r="AY170" s="242" t="s">
        <v>115</v>
      </c>
    </row>
    <row r="171" s="12" customFormat="1" ht="22.8" customHeight="1">
      <c r="A171" s="12"/>
      <c r="B171" s="186"/>
      <c r="C171" s="187"/>
      <c r="D171" s="188" t="s">
        <v>71</v>
      </c>
      <c r="E171" s="200" t="s">
        <v>122</v>
      </c>
      <c r="F171" s="200" t="s">
        <v>238</v>
      </c>
      <c r="G171" s="187"/>
      <c r="H171" s="187"/>
      <c r="I171" s="190"/>
      <c r="J171" s="201">
        <f>BK171</f>
        <v>0</v>
      </c>
      <c r="K171" s="187"/>
      <c r="L171" s="192"/>
      <c r="M171" s="193"/>
      <c r="N171" s="194"/>
      <c r="O171" s="194"/>
      <c r="P171" s="195">
        <f>SUM(P172:P192)</f>
        <v>0</v>
      </c>
      <c r="Q171" s="194"/>
      <c r="R171" s="195">
        <f>SUM(R172:R192)</f>
        <v>0.046301200000000001</v>
      </c>
      <c r="S171" s="194"/>
      <c r="T171" s="196">
        <f>SUM(T172:T192)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7" t="s">
        <v>80</v>
      </c>
      <c r="AT171" s="198" t="s">
        <v>71</v>
      </c>
      <c r="AU171" s="198" t="s">
        <v>80</v>
      </c>
      <c r="AY171" s="197" t="s">
        <v>115</v>
      </c>
      <c r="BK171" s="199">
        <f>SUM(BK172:BK192)</f>
        <v>0</v>
      </c>
    </row>
    <row r="172" s="2" customFormat="1" ht="16.5" customHeight="1">
      <c r="A172" s="40"/>
      <c r="B172" s="41"/>
      <c r="C172" s="202" t="s">
        <v>239</v>
      </c>
      <c r="D172" s="202" t="s">
        <v>117</v>
      </c>
      <c r="E172" s="203" t="s">
        <v>240</v>
      </c>
      <c r="F172" s="204" t="s">
        <v>241</v>
      </c>
      <c r="G172" s="205" t="s">
        <v>242</v>
      </c>
      <c r="H172" s="206">
        <v>2</v>
      </c>
      <c r="I172" s="207"/>
      <c r="J172" s="208">
        <f>ROUND(I172*H172,2)</f>
        <v>0</v>
      </c>
      <c r="K172" s="204" t="s">
        <v>121</v>
      </c>
      <c r="L172" s="46"/>
      <c r="M172" s="209" t="s">
        <v>19</v>
      </c>
      <c r="N172" s="210" t="s">
        <v>43</v>
      </c>
      <c r="O172" s="86"/>
      <c r="P172" s="211">
        <f>O172*H172</f>
        <v>0</v>
      </c>
      <c r="Q172" s="211">
        <v>0.019699999999999999</v>
      </c>
      <c r="R172" s="211">
        <f>Q172*H172</f>
        <v>0.039399999999999998</v>
      </c>
      <c r="S172" s="211">
        <v>0</v>
      </c>
      <c r="T172" s="21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3" t="s">
        <v>122</v>
      </c>
      <c r="AT172" s="213" t="s">
        <v>117</v>
      </c>
      <c r="AU172" s="213" t="s">
        <v>82</v>
      </c>
      <c r="AY172" s="19" t="s">
        <v>115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9" t="s">
        <v>80</v>
      </c>
      <c r="BK172" s="214">
        <f>ROUND(I172*H172,2)</f>
        <v>0</v>
      </c>
      <c r="BL172" s="19" t="s">
        <v>122</v>
      </c>
      <c r="BM172" s="213" t="s">
        <v>243</v>
      </c>
    </row>
    <row r="173" s="2" customFormat="1">
      <c r="A173" s="40"/>
      <c r="B173" s="41"/>
      <c r="C173" s="42"/>
      <c r="D173" s="215" t="s">
        <v>124</v>
      </c>
      <c r="E173" s="42"/>
      <c r="F173" s="216" t="s">
        <v>244</v>
      </c>
      <c r="G173" s="42"/>
      <c r="H173" s="42"/>
      <c r="I173" s="217"/>
      <c r="J173" s="42"/>
      <c r="K173" s="42"/>
      <c r="L173" s="46"/>
      <c r="M173" s="218"/>
      <c r="N173" s="21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124</v>
      </c>
      <c r="AU173" s="19" t="s">
        <v>82</v>
      </c>
    </row>
    <row r="174" s="2" customFormat="1">
      <c r="A174" s="40"/>
      <c r="B174" s="41"/>
      <c r="C174" s="42"/>
      <c r="D174" s="220" t="s">
        <v>126</v>
      </c>
      <c r="E174" s="42"/>
      <c r="F174" s="221" t="s">
        <v>245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126</v>
      </c>
      <c r="AU174" s="19" t="s">
        <v>82</v>
      </c>
    </row>
    <row r="175" s="13" customFormat="1">
      <c r="A175" s="13"/>
      <c r="B175" s="222"/>
      <c r="C175" s="223"/>
      <c r="D175" s="215" t="s">
        <v>128</v>
      </c>
      <c r="E175" s="224" t="s">
        <v>19</v>
      </c>
      <c r="F175" s="225" t="s">
        <v>246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128</v>
      </c>
      <c r="AU175" s="231" t="s">
        <v>82</v>
      </c>
      <c r="AV175" s="13" t="s">
        <v>80</v>
      </c>
      <c r="AW175" s="13" t="s">
        <v>33</v>
      </c>
      <c r="AX175" s="13" t="s">
        <v>72</v>
      </c>
      <c r="AY175" s="231" t="s">
        <v>115</v>
      </c>
    </row>
    <row r="176" s="14" customFormat="1">
      <c r="A176" s="14"/>
      <c r="B176" s="232"/>
      <c r="C176" s="233"/>
      <c r="D176" s="215" t="s">
        <v>128</v>
      </c>
      <c r="E176" s="234" t="s">
        <v>19</v>
      </c>
      <c r="F176" s="235" t="s">
        <v>82</v>
      </c>
      <c r="G176" s="233"/>
      <c r="H176" s="236">
        <v>2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128</v>
      </c>
      <c r="AU176" s="242" t="s">
        <v>82</v>
      </c>
      <c r="AV176" s="14" t="s">
        <v>82</v>
      </c>
      <c r="AW176" s="14" t="s">
        <v>33</v>
      </c>
      <c r="AX176" s="14" t="s">
        <v>80</v>
      </c>
      <c r="AY176" s="242" t="s">
        <v>115</v>
      </c>
    </row>
    <row r="177" s="2" customFormat="1" ht="16.5" customHeight="1">
      <c r="A177" s="40"/>
      <c r="B177" s="41"/>
      <c r="C177" s="202" t="s">
        <v>247</v>
      </c>
      <c r="D177" s="202" t="s">
        <v>117</v>
      </c>
      <c r="E177" s="203" t="s">
        <v>248</v>
      </c>
      <c r="F177" s="204" t="s">
        <v>249</v>
      </c>
      <c r="G177" s="205" t="s">
        <v>141</v>
      </c>
      <c r="H177" s="206">
        <v>7.1829999999999998</v>
      </c>
      <c r="I177" s="207"/>
      <c r="J177" s="208">
        <f>ROUND(I177*H177,2)</f>
        <v>0</v>
      </c>
      <c r="K177" s="204" t="s">
        <v>121</v>
      </c>
      <c r="L177" s="46"/>
      <c r="M177" s="209" t="s">
        <v>19</v>
      </c>
      <c r="N177" s="210" t="s">
        <v>43</v>
      </c>
      <c r="O177" s="86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3" t="s">
        <v>122</v>
      </c>
      <c r="AT177" s="213" t="s">
        <v>117</v>
      </c>
      <c r="AU177" s="213" t="s">
        <v>82</v>
      </c>
      <c r="AY177" s="19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9" t="s">
        <v>80</v>
      </c>
      <c r="BK177" s="214">
        <f>ROUND(I177*H177,2)</f>
        <v>0</v>
      </c>
      <c r="BL177" s="19" t="s">
        <v>122</v>
      </c>
      <c r="BM177" s="213" t="s">
        <v>250</v>
      </c>
    </row>
    <row r="178" s="2" customFormat="1">
      <c r="A178" s="40"/>
      <c r="B178" s="41"/>
      <c r="C178" s="42"/>
      <c r="D178" s="215" t="s">
        <v>124</v>
      </c>
      <c r="E178" s="42"/>
      <c r="F178" s="216" t="s">
        <v>251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124</v>
      </c>
      <c r="AU178" s="19" t="s">
        <v>82</v>
      </c>
    </row>
    <row r="179" s="2" customFormat="1">
      <c r="A179" s="40"/>
      <c r="B179" s="41"/>
      <c r="C179" s="42"/>
      <c r="D179" s="220" t="s">
        <v>126</v>
      </c>
      <c r="E179" s="42"/>
      <c r="F179" s="221" t="s">
        <v>252</v>
      </c>
      <c r="G179" s="42"/>
      <c r="H179" s="42"/>
      <c r="I179" s="217"/>
      <c r="J179" s="42"/>
      <c r="K179" s="42"/>
      <c r="L179" s="46"/>
      <c r="M179" s="218"/>
      <c r="N179" s="21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126</v>
      </c>
      <c r="AU179" s="19" t="s">
        <v>82</v>
      </c>
    </row>
    <row r="180" s="14" customFormat="1">
      <c r="A180" s="14"/>
      <c r="B180" s="232"/>
      <c r="C180" s="233"/>
      <c r="D180" s="215" t="s">
        <v>128</v>
      </c>
      <c r="E180" s="234" t="s">
        <v>19</v>
      </c>
      <c r="F180" s="235" t="s">
        <v>253</v>
      </c>
      <c r="G180" s="233"/>
      <c r="H180" s="236">
        <v>7.1829999999999998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128</v>
      </c>
      <c r="AU180" s="242" t="s">
        <v>82</v>
      </c>
      <c r="AV180" s="14" t="s">
        <v>82</v>
      </c>
      <c r="AW180" s="14" t="s">
        <v>33</v>
      </c>
      <c r="AX180" s="14" t="s">
        <v>80</v>
      </c>
      <c r="AY180" s="242" t="s">
        <v>115</v>
      </c>
    </row>
    <row r="181" s="2" customFormat="1" ht="16.5" customHeight="1">
      <c r="A181" s="40"/>
      <c r="B181" s="41"/>
      <c r="C181" s="202" t="s">
        <v>254</v>
      </c>
      <c r="D181" s="202" t="s">
        <v>117</v>
      </c>
      <c r="E181" s="203" t="s">
        <v>255</v>
      </c>
      <c r="F181" s="204" t="s">
        <v>256</v>
      </c>
      <c r="G181" s="205" t="s">
        <v>141</v>
      </c>
      <c r="H181" s="206">
        <v>0.081000000000000003</v>
      </c>
      <c r="I181" s="207"/>
      <c r="J181" s="208">
        <f>ROUND(I181*H181,2)</f>
        <v>0</v>
      </c>
      <c r="K181" s="204" t="s">
        <v>121</v>
      </c>
      <c r="L181" s="46"/>
      <c r="M181" s="209" t="s">
        <v>19</v>
      </c>
      <c r="N181" s="210" t="s">
        <v>43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122</v>
      </c>
      <c r="AT181" s="213" t="s">
        <v>117</v>
      </c>
      <c r="AU181" s="213" t="s">
        <v>82</v>
      </c>
      <c r="AY181" s="19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80</v>
      </c>
      <c r="BK181" s="214">
        <f>ROUND(I181*H181,2)</f>
        <v>0</v>
      </c>
      <c r="BL181" s="19" t="s">
        <v>122</v>
      </c>
      <c r="BM181" s="213" t="s">
        <v>257</v>
      </c>
    </row>
    <row r="182" s="2" customFormat="1">
      <c r="A182" s="40"/>
      <c r="B182" s="41"/>
      <c r="C182" s="42"/>
      <c r="D182" s="215" t="s">
        <v>124</v>
      </c>
      <c r="E182" s="42"/>
      <c r="F182" s="216" t="s">
        <v>258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124</v>
      </c>
      <c r="AU182" s="19" t="s">
        <v>82</v>
      </c>
    </row>
    <row r="183" s="2" customFormat="1">
      <c r="A183" s="40"/>
      <c r="B183" s="41"/>
      <c r="C183" s="42"/>
      <c r="D183" s="220" t="s">
        <v>126</v>
      </c>
      <c r="E183" s="42"/>
      <c r="F183" s="221" t="s">
        <v>259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126</v>
      </c>
      <c r="AU183" s="19" t="s">
        <v>82</v>
      </c>
    </row>
    <row r="184" s="13" customFormat="1">
      <c r="A184" s="13"/>
      <c r="B184" s="222"/>
      <c r="C184" s="223"/>
      <c r="D184" s="215" t="s">
        <v>128</v>
      </c>
      <c r="E184" s="224" t="s">
        <v>19</v>
      </c>
      <c r="F184" s="225" t="s">
        <v>260</v>
      </c>
      <c r="G184" s="223"/>
      <c r="H184" s="224" t="s">
        <v>19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128</v>
      </c>
      <c r="AU184" s="231" t="s">
        <v>82</v>
      </c>
      <c r="AV184" s="13" t="s">
        <v>80</v>
      </c>
      <c r="AW184" s="13" t="s">
        <v>33</v>
      </c>
      <c r="AX184" s="13" t="s">
        <v>72</v>
      </c>
      <c r="AY184" s="231" t="s">
        <v>115</v>
      </c>
    </row>
    <row r="185" s="14" customFormat="1">
      <c r="A185" s="14"/>
      <c r="B185" s="232"/>
      <c r="C185" s="233"/>
      <c r="D185" s="215" t="s">
        <v>128</v>
      </c>
      <c r="E185" s="234" t="s">
        <v>19</v>
      </c>
      <c r="F185" s="235" t="s">
        <v>261</v>
      </c>
      <c r="G185" s="233"/>
      <c r="H185" s="236">
        <v>0.053999999999999999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128</v>
      </c>
      <c r="AU185" s="242" t="s">
        <v>82</v>
      </c>
      <c r="AV185" s="14" t="s">
        <v>82</v>
      </c>
      <c r="AW185" s="14" t="s">
        <v>33</v>
      </c>
      <c r="AX185" s="14" t="s">
        <v>72</v>
      </c>
      <c r="AY185" s="242" t="s">
        <v>115</v>
      </c>
    </row>
    <row r="186" s="13" customFormat="1">
      <c r="A186" s="13"/>
      <c r="B186" s="222"/>
      <c r="C186" s="223"/>
      <c r="D186" s="215" t="s">
        <v>128</v>
      </c>
      <c r="E186" s="224" t="s">
        <v>19</v>
      </c>
      <c r="F186" s="225" t="s">
        <v>262</v>
      </c>
      <c r="G186" s="223"/>
      <c r="H186" s="224" t="s">
        <v>19</v>
      </c>
      <c r="I186" s="226"/>
      <c r="J186" s="223"/>
      <c r="K186" s="223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128</v>
      </c>
      <c r="AU186" s="231" t="s">
        <v>82</v>
      </c>
      <c r="AV186" s="13" t="s">
        <v>80</v>
      </c>
      <c r="AW186" s="13" t="s">
        <v>33</v>
      </c>
      <c r="AX186" s="13" t="s">
        <v>72</v>
      </c>
      <c r="AY186" s="231" t="s">
        <v>115</v>
      </c>
    </row>
    <row r="187" s="14" customFormat="1">
      <c r="A187" s="14"/>
      <c r="B187" s="232"/>
      <c r="C187" s="233"/>
      <c r="D187" s="215" t="s">
        <v>128</v>
      </c>
      <c r="E187" s="234" t="s">
        <v>19</v>
      </c>
      <c r="F187" s="235" t="s">
        <v>263</v>
      </c>
      <c r="G187" s="233"/>
      <c r="H187" s="236">
        <v>0.027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128</v>
      </c>
      <c r="AU187" s="242" t="s">
        <v>82</v>
      </c>
      <c r="AV187" s="14" t="s">
        <v>82</v>
      </c>
      <c r="AW187" s="14" t="s">
        <v>33</v>
      </c>
      <c r="AX187" s="14" t="s">
        <v>72</v>
      </c>
      <c r="AY187" s="242" t="s">
        <v>115</v>
      </c>
    </row>
    <row r="188" s="15" customFormat="1">
      <c r="A188" s="15"/>
      <c r="B188" s="243"/>
      <c r="C188" s="244"/>
      <c r="D188" s="215" t="s">
        <v>128</v>
      </c>
      <c r="E188" s="245" t="s">
        <v>19</v>
      </c>
      <c r="F188" s="246" t="s">
        <v>149</v>
      </c>
      <c r="G188" s="244"/>
      <c r="H188" s="247">
        <v>0.081000000000000003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3" t="s">
        <v>128</v>
      </c>
      <c r="AU188" s="253" t="s">
        <v>82</v>
      </c>
      <c r="AV188" s="15" t="s">
        <v>122</v>
      </c>
      <c r="AW188" s="15" t="s">
        <v>33</v>
      </c>
      <c r="AX188" s="15" t="s">
        <v>80</v>
      </c>
      <c r="AY188" s="253" t="s">
        <v>115</v>
      </c>
    </row>
    <row r="189" s="2" customFormat="1" ht="16.5" customHeight="1">
      <c r="A189" s="40"/>
      <c r="B189" s="41"/>
      <c r="C189" s="202" t="s">
        <v>264</v>
      </c>
      <c r="D189" s="202" t="s">
        <v>117</v>
      </c>
      <c r="E189" s="203" t="s">
        <v>265</v>
      </c>
      <c r="F189" s="204" t="s">
        <v>266</v>
      </c>
      <c r="G189" s="205" t="s">
        <v>160</v>
      </c>
      <c r="H189" s="206">
        <v>1.0800000000000001</v>
      </c>
      <c r="I189" s="207"/>
      <c r="J189" s="208">
        <f>ROUND(I189*H189,2)</f>
        <v>0</v>
      </c>
      <c r="K189" s="204" t="s">
        <v>121</v>
      </c>
      <c r="L189" s="46"/>
      <c r="M189" s="209" t="s">
        <v>19</v>
      </c>
      <c r="N189" s="210" t="s">
        <v>43</v>
      </c>
      <c r="O189" s="86"/>
      <c r="P189" s="211">
        <f>O189*H189</f>
        <v>0</v>
      </c>
      <c r="Q189" s="211">
        <v>0.0063899999999999998</v>
      </c>
      <c r="R189" s="211">
        <f>Q189*H189</f>
        <v>0.0069012000000000006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122</v>
      </c>
      <c r="AT189" s="213" t="s">
        <v>117</v>
      </c>
      <c r="AU189" s="213" t="s">
        <v>82</v>
      </c>
      <c r="AY189" s="19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80</v>
      </c>
      <c r="BK189" s="214">
        <f>ROUND(I189*H189,2)</f>
        <v>0</v>
      </c>
      <c r="BL189" s="19" t="s">
        <v>122</v>
      </c>
      <c r="BM189" s="213" t="s">
        <v>267</v>
      </c>
    </row>
    <row r="190" s="2" customFormat="1">
      <c r="A190" s="40"/>
      <c r="B190" s="41"/>
      <c r="C190" s="42"/>
      <c r="D190" s="215" t="s">
        <v>124</v>
      </c>
      <c r="E190" s="42"/>
      <c r="F190" s="216" t="s">
        <v>268</v>
      </c>
      <c r="G190" s="42"/>
      <c r="H190" s="42"/>
      <c r="I190" s="217"/>
      <c r="J190" s="42"/>
      <c r="K190" s="42"/>
      <c r="L190" s="46"/>
      <c r="M190" s="218"/>
      <c r="N190" s="21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124</v>
      </c>
      <c r="AU190" s="19" t="s">
        <v>82</v>
      </c>
    </row>
    <row r="191" s="2" customFormat="1">
      <c r="A191" s="40"/>
      <c r="B191" s="41"/>
      <c r="C191" s="42"/>
      <c r="D191" s="220" t="s">
        <v>126</v>
      </c>
      <c r="E191" s="42"/>
      <c r="F191" s="221" t="s">
        <v>269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126</v>
      </c>
      <c r="AU191" s="19" t="s">
        <v>82</v>
      </c>
    </row>
    <row r="192" s="14" customFormat="1">
      <c r="A192" s="14"/>
      <c r="B192" s="232"/>
      <c r="C192" s="233"/>
      <c r="D192" s="215" t="s">
        <v>128</v>
      </c>
      <c r="E192" s="234" t="s">
        <v>19</v>
      </c>
      <c r="F192" s="235" t="s">
        <v>270</v>
      </c>
      <c r="G192" s="233"/>
      <c r="H192" s="236">
        <v>1.0800000000000001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128</v>
      </c>
      <c r="AU192" s="242" t="s">
        <v>82</v>
      </c>
      <c r="AV192" s="14" t="s">
        <v>82</v>
      </c>
      <c r="AW192" s="14" t="s">
        <v>33</v>
      </c>
      <c r="AX192" s="14" t="s">
        <v>80</v>
      </c>
      <c r="AY192" s="242" t="s">
        <v>115</v>
      </c>
    </row>
    <row r="193" s="12" customFormat="1" ht="22.8" customHeight="1">
      <c r="A193" s="12"/>
      <c r="B193" s="186"/>
      <c r="C193" s="187"/>
      <c r="D193" s="188" t="s">
        <v>71</v>
      </c>
      <c r="E193" s="200" t="s">
        <v>179</v>
      </c>
      <c r="F193" s="200" t="s">
        <v>271</v>
      </c>
      <c r="G193" s="187"/>
      <c r="H193" s="187"/>
      <c r="I193" s="190"/>
      <c r="J193" s="201">
        <f>BK193</f>
        <v>0</v>
      </c>
      <c r="K193" s="187"/>
      <c r="L193" s="192"/>
      <c r="M193" s="193"/>
      <c r="N193" s="194"/>
      <c r="O193" s="194"/>
      <c r="P193" s="195">
        <f>SUM(P194:P304)</f>
        <v>0</v>
      </c>
      <c r="Q193" s="194"/>
      <c r="R193" s="195">
        <f>SUM(R194:R304)</f>
        <v>1.3971094000000002</v>
      </c>
      <c r="S193" s="194"/>
      <c r="T193" s="196">
        <f>SUM(T194:T304)</f>
        <v>1.7599999999999998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7" t="s">
        <v>80</v>
      </c>
      <c r="AT193" s="198" t="s">
        <v>71</v>
      </c>
      <c r="AU193" s="198" t="s">
        <v>80</v>
      </c>
      <c r="AY193" s="197" t="s">
        <v>115</v>
      </c>
      <c r="BK193" s="199">
        <f>SUM(BK194:BK304)</f>
        <v>0</v>
      </c>
    </row>
    <row r="194" s="2" customFormat="1" ht="16.5" customHeight="1">
      <c r="A194" s="40"/>
      <c r="B194" s="41"/>
      <c r="C194" s="202" t="s">
        <v>272</v>
      </c>
      <c r="D194" s="202" t="s">
        <v>117</v>
      </c>
      <c r="E194" s="203" t="s">
        <v>273</v>
      </c>
      <c r="F194" s="204" t="s">
        <v>274</v>
      </c>
      <c r="G194" s="205" t="s">
        <v>120</v>
      </c>
      <c r="H194" s="206">
        <v>40</v>
      </c>
      <c r="I194" s="207"/>
      <c r="J194" s="208">
        <f>ROUND(I194*H194,2)</f>
        <v>0</v>
      </c>
      <c r="K194" s="204" t="s">
        <v>121</v>
      </c>
      <c r="L194" s="46"/>
      <c r="M194" s="209" t="s">
        <v>19</v>
      </c>
      <c r="N194" s="210" t="s">
        <v>43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0.043999999999999997</v>
      </c>
      <c r="T194" s="212">
        <f>S194*H194</f>
        <v>1.7599999999999998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122</v>
      </c>
      <c r="AT194" s="213" t="s">
        <v>117</v>
      </c>
      <c r="AU194" s="213" t="s">
        <v>82</v>
      </c>
      <c r="AY194" s="19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80</v>
      </c>
      <c r="BK194" s="214">
        <f>ROUND(I194*H194,2)</f>
        <v>0</v>
      </c>
      <c r="BL194" s="19" t="s">
        <v>122</v>
      </c>
      <c r="BM194" s="213" t="s">
        <v>275</v>
      </c>
    </row>
    <row r="195" s="2" customFormat="1">
      <c r="A195" s="40"/>
      <c r="B195" s="41"/>
      <c r="C195" s="42"/>
      <c r="D195" s="215" t="s">
        <v>124</v>
      </c>
      <c r="E195" s="42"/>
      <c r="F195" s="216" t="s">
        <v>276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124</v>
      </c>
      <c r="AU195" s="19" t="s">
        <v>82</v>
      </c>
    </row>
    <row r="196" s="2" customFormat="1">
      <c r="A196" s="40"/>
      <c r="B196" s="41"/>
      <c r="C196" s="42"/>
      <c r="D196" s="220" t="s">
        <v>126</v>
      </c>
      <c r="E196" s="42"/>
      <c r="F196" s="221" t="s">
        <v>277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126</v>
      </c>
      <c r="AU196" s="19" t="s">
        <v>82</v>
      </c>
    </row>
    <row r="197" s="13" customFormat="1">
      <c r="A197" s="13"/>
      <c r="B197" s="222"/>
      <c r="C197" s="223"/>
      <c r="D197" s="215" t="s">
        <v>128</v>
      </c>
      <c r="E197" s="224" t="s">
        <v>19</v>
      </c>
      <c r="F197" s="225" t="s">
        <v>278</v>
      </c>
      <c r="G197" s="223"/>
      <c r="H197" s="224" t="s">
        <v>19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128</v>
      </c>
      <c r="AU197" s="231" t="s">
        <v>82</v>
      </c>
      <c r="AV197" s="13" t="s">
        <v>80</v>
      </c>
      <c r="AW197" s="13" t="s">
        <v>33</v>
      </c>
      <c r="AX197" s="13" t="s">
        <v>72</v>
      </c>
      <c r="AY197" s="231" t="s">
        <v>115</v>
      </c>
    </row>
    <row r="198" s="14" customFormat="1">
      <c r="A198" s="14"/>
      <c r="B198" s="232"/>
      <c r="C198" s="233"/>
      <c r="D198" s="215" t="s">
        <v>128</v>
      </c>
      <c r="E198" s="234" t="s">
        <v>19</v>
      </c>
      <c r="F198" s="235" t="s">
        <v>279</v>
      </c>
      <c r="G198" s="233"/>
      <c r="H198" s="236">
        <v>40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128</v>
      </c>
      <c r="AU198" s="242" t="s">
        <v>82</v>
      </c>
      <c r="AV198" s="14" t="s">
        <v>82</v>
      </c>
      <c r="AW198" s="14" t="s">
        <v>33</v>
      </c>
      <c r="AX198" s="14" t="s">
        <v>80</v>
      </c>
      <c r="AY198" s="242" t="s">
        <v>115</v>
      </c>
    </row>
    <row r="199" s="2" customFormat="1" ht="16.5" customHeight="1">
      <c r="A199" s="40"/>
      <c r="B199" s="41"/>
      <c r="C199" s="202" t="s">
        <v>7</v>
      </c>
      <c r="D199" s="202" t="s">
        <v>117</v>
      </c>
      <c r="E199" s="203" t="s">
        <v>280</v>
      </c>
      <c r="F199" s="204" t="s">
        <v>281</v>
      </c>
      <c r="G199" s="205" t="s">
        <v>242</v>
      </c>
      <c r="H199" s="206">
        <v>1</v>
      </c>
      <c r="I199" s="207"/>
      <c r="J199" s="208">
        <f>ROUND(I199*H199,2)</f>
        <v>0</v>
      </c>
      <c r="K199" s="204" t="s">
        <v>121</v>
      </c>
      <c r="L199" s="46"/>
      <c r="M199" s="209" t="s">
        <v>19</v>
      </c>
      <c r="N199" s="210" t="s">
        <v>43</v>
      </c>
      <c r="O199" s="86"/>
      <c r="P199" s="211">
        <f>O199*H199</f>
        <v>0</v>
      </c>
      <c r="Q199" s="211">
        <v>0.00167</v>
      </c>
      <c r="R199" s="211">
        <f>Q199*H199</f>
        <v>0.00167</v>
      </c>
      <c r="S199" s="211">
        <v>0</v>
      </c>
      <c r="T199" s="21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122</v>
      </c>
      <c r="AT199" s="213" t="s">
        <v>117</v>
      </c>
      <c r="AU199" s="213" t="s">
        <v>82</v>
      </c>
      <c r="AY199" s="19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80</v>
      </c>
      <c r="BK199" s="214">
        <f>ROUND(I199*H199,2)</f>
        <v>0</v>
      </c>
      <c r="BL199" s="19" t="s">
        <v>122</v>
      </c>
      <c r="BM199" s="213" t="s">
        <v>282</v>
      </c>
    </row>
    <row r="200" s="2" customFormat="1">
      <c r="A200" s="40"/>
      <c r="B200" s="41"/>
      <c r="C200" s="42"/>
      <c r="D200" s="215" t="s">
        <v>124</v>
      </c>
      <c r="E200" s="42"/>
      <c r="F200" s="216" t="s">
        <v>283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124</v>
      </c>
      <c r="AU200" s="19" t="s">
        <v>82</v>
      </c>
    </row>
    <row r="201" s="2" customFormat="1">
      <c r="A201" s="40"/>
      <c r="B201" s="41"/>
      <c r="C201" s="42"/>
      <c r="D201" s="220" t="s">
        <v>126</v>
      </c>
      <c r="E201" s="42"/>
      <c r="F201" s="221" t="s">
        <v>284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126</v>
      </c>
      <c r="AU201" s="19" t="s">
        <v>82</v>
      </c>
    </row>
    <row r="202" s="2" customFormat="1" ht="16.5" customHeight="1">
      <c r="A202" s="40"/>
      <c r="B202" s="41"/>
      <c r="C202" s="254" t="s">
        <v>285</v>
      </c>
      <c r="D202" s="254" t="s">
        <v>205</v>
      </c>
      <c r="E202" s="255" t="s">
        <v>286</v>
      </c>
      <c r="F202" s="256" t="s">
        <v>287</v>
      </c>
      <c r="G202" s="257" t="s">
        <v>242</v>
      </c>
      <c r="H202" s="258">
        <v>1.01</v>
      </c>
      <c r="I202" s="259"/>
      <c r="J202" s="260">
        <f>ROUND(I202*H202,2)</f>
        <v>0</v>
      </c>
      <c r="K202" s="256" t="s">
        <v>121</v>
      </c>
      <c r="L202" s="261"/>
      <c r="M202" s="262" t="s">
        <v>19</v>
      </c>
      <c r="N202" s="263" t="s">
        <v>43</v>
      </c>
      <c r="O202" s="86"/>
      <c r="P202" s="211">
        <f>O202*H202</f>
        <v>0</v>
      </c>
      <c r="Q202" s="211">
        <v>0.0083999999999999995</v>
      </c>
      <c r="R202" s="211">
        <f>Q202*H202</f>
        <v>0.0084840000000000002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179</v>
      </c>
      <c r="AT202" s="213" t="s">
        <v>205</v>
      </c>
      <c r="AU202" s="213" t="s">
        <v>82</v>
      </c>
      <c r="AY202" s="19" t="s">
        <v>115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80</v>
      </c>
      <c r="BK202" s="214">
        <f>ROUND(I202*H202,2)</f>
        <v>0</v>
      </c>
      <c r="BL202" s="19" t="s">
        <v>122</v>
      </c>
      <c r="BM202" s="213" t="s">
        <v>288</v>
      </c>
    </row>
    <row r="203" s="2" customFormat="1">
      <c r="A203" s="40"/>
      <c r="B203" s="41"/>
      <c r="C203" s="42"/>
      <c r="D203" s="215" t="s">
        <v>124</v>
      </c>
      <c r="E203" s="42"/>
      <c r="F203" s="216" t="s">
        <v>287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124</v>
      </c>
      <c r="AU203" s="19" t="s">
        <v>82</v>
      </c>
    </row>
    <row r="204" s="14" customFormat="1">
      <c r="A204" s="14"/>
      <c r="B204" s="232"/>
      <c r="C204" s="233"/>
      <c r="D204" s="215" t="s">
        <v>128</v>
      </c>
      <c r="E204" s="233"/>
      <c r="F204" s="235" t="s">
        <v>289</v>
      </c>
      <c r="G204" s="233"/>
      <c r="H204" s="236">
        <v>1.01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128</v>
      </c>
      <c r="AU204" s="242" t="s">
        <v>82</v>
      </c>
      <c r="AV204" s="14" t="s">
        <v>82</v>
      </c>
      <c r="AW204" s="14" t="s">
        <v>4</v>
      </c>
      <c r="AX204" s="14" t="s">
        <v>80</v>
      </c>
      <c r="AY204" s="242" t="s">
        <v>115</v>
      </c>
    </row>
    <row r="205" s="2" customFormat="1" ht="16.5" customHeight="1">
      <c r="A205" s="40"/>
      <c r="B205" s="41"/>
      <c r="C205" s="202" t="s">
        <v>290</v>
      </c>
      <c r="D205" s="202" t="s">
        <v>117</v>
      </c>
      <c r="E205" s="203" t="s">
        <v>291</v>
      </c>
      <c r="F205" s="204" t="s">
        <v>292</v>
      </c>
      <c r="G205" s="205" t="s">
        <v>242</v>
      </c>
      <c r="H205" s="206">
        <v>1</v>
      </c>
      <c r="I205" s="207"/>
      <c r="J205" s="208">
        <f>ROUND(I205*H205,2)</f>
        <v>0</v>
      </c>
      <c r="K205" s="204" t="s">
        <v>121</v>
      </c>
      <c r="L205" s="46"/>
      <c r="M205" s="209" t="s">
        <v>19</v>
      </c>
      <c r="N205" s="210" t="s">
        <v>43</v>
      </c>
      <c r="O205" s="86"/>
      <c r="P205" s="211">
        <f>O205*H205</f>
        <v>0</v>
      </c>
      <c r="Q205" s="211">
        <v>0.00167</v>
      </c>
      <c r="R205" s="211">
        <f>Q205*H205</f>
        <v>0.00167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122</v>
      </c>
      <c r="AT205" s="213" t="s">
        <v>117</v>
      </c>
      <c r="AU205" s="213" t="s">
        <v>82</v>
      </c>
      <c r="AY205" s="19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80</v>
      </c>
      <c r="BK205" s="214">
        <f>ROUND(I205*H205,2)</f>
        <v>0</v>
      </c>
      <c r="BL205" s="19" t="s">
        <v>122</v>
      </c>
      <c r="BM205" s="213" t="s">
        <v>293</v>
      </c>
    </row>
    <row r="206" s="2" customFormat="1">
      <c r="A206" s="40"/>
      <c r="B206" s="41"/>
      <c r="C206" s="42"/>
      <c r="D206" s="215" t="s">
        <v>124</v>
      </c>
      <c r="E206" s="42"/>
      <c r="F206" s="216" t="s">
        <v>294</v>
      </c>
      <c r="G206" s="42"/>
      <c r="H206" s="42"/>
      <c r="I206" s="217"/>
      <c r="J206" s="42"/>
      <c r="K206" s="42"/>
      <c r="L206" s="46"/>
      <c r="M206" s="218"/>
      <c r="N206" s="219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124</v>
      </c>
      <c r="AU206" s="19" t="s">
        <v>82</v>
      </c>
    </row>
    <row r="207" s="2" customFormat="1">
      <c r="A207" s="40"/>
      <c r="B207" s="41"/>
      <c r="C207" s="42"/>
      <c r="D207" s="220" t="s">
        <v>126</v>
      </c>
      <c r="E207" s="42"/>
      <c r="F207" s="221" t="s">
        <v>295</v>
      </c>
      <c r="G207" s="42"/>
      <c r="H207" s="42"/>
      <c r="I207" s="217"/>
      <c r="J207" s="42"/>
      <c r="K207" s="42"/>
      <c r="L207" s="46"/>
      <c r="M207" s="218"/>
      <c r="N207" s="21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126</v>
      </c>
      <c r="AU207" s="19" t="s">
        <v>82</v>
      </c>
    </row>
    <row r="208" s="2" customFormat="1" ht="16.5" customHeight="1">
      <c r="A208" s="40"/>
      <c r="B208" s="41"/>
      <c r="C208" s="254" t="s">
        <v>296</v>
      </c>
      <c r="D208" s="254" t="s">
        <v>205</v>
      </c>
      <c r="E208" s="255" t="s">
        <v>297</v>
      </c>
      <c r="F208" s="256" t="s">
        <v>298</v>
      </c>
      <c r="G208" s="257" t="s">
        <v>242</v>
      </c>
      <c r="H208" s="258">
        <v>1</v>
      </c>
      <c r="I208" s="259"/>
      <c r="J208" s="260">
        <f>ROUND(I208*H208,2)</f>
        <v>0</v>
      </c>
      <c r="K208" s="256" t="s">
        <v>121</v>
      </c>
      <c r="L208" s="261"/>
      <c r="M208" s="262" t="s">
        <v>19</v>
      </c>
      <c r="N208" s="263" t="s">
        <v>43</v>
      </c>
      <c r="O208" s="86"/>
      <c r="P208" s="211">
        <f>O208*H208</f>
        <v>0</v>
      </c>
      <c r="Q208" s="211">
        <v>0.012200000000000001</v>
      </c>
      <c r="R208" s="211">
        <f>Q208*H208</f>
        <v>0.012200000000000001</v>
      </c>
      <c r="S208" s="211">
        <v>0</v>
      </c>
      <c r="T208" s="21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3" t="s">
        <v>179</v>
      </c>
      <c r="AT208" s="213" t="s">
        <v>205</v>
      </c>
      <c r="AU208" s="213" t="s">
        <v>82</v>
      </c>
      <c r="AY208" s="19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80</v>
      </c>
      <c r="BK208" s="214">
        <f>ROUND(I208*H208,2)</f>
        <v>0</v>
      </c>
      <c r="BL208" s="19" t="s">
        <v>122</v>
      </c>
      <c r="BM208" s="213" t="s">
        <v>299</v>
      </c>
    </row>
    <row r="209" s="2" customFormat="1">
      <c r="A209" s="40"/>
      <c r="B209" s="41"/>
      <c r="C209" s="42"/>
      <c r="D209" s="215" t="s">
        <v>124</v>
      </c>
      <c r="E209" s="42"/>
      <c r="F209" s="216" t="s">
        <v>298</v>
      </c>
      <c r="G209" s="42"/>
      <c r="H209" s="42"/>
      <c r="I209" s="217"/>
      <c r="J209" s="42"/>
      <c r="K209" s="42"/>
      <c r="L209" s="46"/>
      <c r="M209" s="218"/>
      <c r="N209" s="219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124</v>
      </c>
      <c r="AU209" s="19" t="s">
        <v>82</v>
      </c>
    </row>
    <row r="210" s="2" customFormat="1" ht="16.5" customHeight="1">
      <c r="A210" s="40"/>
      <c r="B210" s="41"/>
      <c r="C210" s="202" t="s">
        <v>300</v>
      </c>
      <c r="D210" s="202" t="s">
        <v>117</v>
      </c>
      <c r="E210" s="203" t="s">
        <v>301</v>
      </c>
      <c r="F210" s="204" t="s">
        <v>302</v>
      </c>
      <c r="G210" s="205" t="s">
        <v>242</v>
      </c>
      <c r="H210" s="206">
        <v>2</v>
      </c>
      <c r="I210" s="207"/>
      <c r="J210" s="208">
        <f>ROUND(I210*H210,2)</f>
        <v>0</v>
      </c>
      <c r="K210" s="204" t="s">
        <v>121</v>
      </c>
      <c r="L210" s="46"/>
      <c r="M210" s="209" t="s">
        <v>19</v>
      </c>
      <c r="N210" s="210" t="s">
        <v>43</v>
      </c>
      <c r="O210" s="86"/>
      <c r="P210" s="211">
        <f>O210*H210</f>
        <v>0</v>
      </c>
      <c r="Q210" s="211">
        <v>0.00167</v>
      </c>
      <c r="R210" s="211">
        <f>Q210*H210</f>
        <v>0.0033400000000000001</v>
      </c>
      <c r="S210" s="211">
        <v>0</v>
      </c>
      <c r="T210" s="21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3" t="s">
        <v>122</v>
      </c>
      <c r="AT210" s="213" t="s">
        <v>117</v>
      </c>
      <c r="AU210" s="213" t="s">
        <v>82</v>
      </c>
      <c r="AY210" s="19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9" t="s">
        <v>80</v>
      </c>
      <c r="BK210" s="214">
        <f>ROUND(I210*H210,2)</f>
        <v>0</v>
      </c>
      <c r="BL210" s="19" t="s">
        <v>122</v>
      </c>
      <c r="BM210" s="213" t="s">
        <v>303</v>
      </c>
    </row>
    <row r="211" s="2" customFormat="1">
      <c r="A211" s="40"/>
      <c r="B211" s="41"/>
      <c r="C211" s="42"/>
      <c r="D211" s="215" t="s">
        <v>124</v>
      </c>
      <c r="E211" s="42"/>
      <c r="F211" s="216" t="s">
        <v>304</v>
      </c>
      <c r="G211" s="42"/>
      <c r="H211" s="42"/>
      <c r="I211" s="217"/>
      <c r="J211" s="42"/>
      <c r="K211" s="42"/>
      <c r="L211" s="46"/>
      <c r="M211" s="218"/>
      <c r="N211" s="21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124</v>
      </c>
      <c r="AU211" s="19" t="s">
        <v>82</v>
      </c>
    </row>
    <row r="212" s="2" customFormat="1">
      <c r="A212" s="40"/>
      <c r="B212" s="41"/>
      <c r="C212" s="42"/>
      <c r="D212" s="220" t="s">
        <v>126</v>
      </c>
      <c r="E212" s="42"/>
      <c r="F212" s="221" t="s">
        <v>305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126</v>
      </c>
      <c r="AU212" s="19" t="s">
        <v>82</v>
      </c>
    </row>
    <row r="213" s="2" customFormat="1" ht="16.5" customHeight="1">
      <c r="A213" s="40"/>
      <c r="B213" s="41"/>
      <c r="C213" s="254" t="s">
        <v>306</v>
      </c>
      <c r="D213" s="254" t="s">
        <v>205</v>
      </c>
      <c r="E213" s="255" t="s">
        <v>307</v>
      </c>
      <c r="F213" s="256" t="s">
        <v>308</v>
      </c>
      <c r="G213" s="257" t="s">
        <v>242</v>
      </c>
      <c r="H213" s="258">
        <v>2</v>
      </c>
      <c r="I213" s="259"/>
      <c r="J213" s="260">
        <f>ROUND(I213*H213,2)</f>
        <v>0</v>
      </c>
      <c r="K213" s="256" t="s">
        <v>121</v>
      </c>
      <c r="L213" s="261"/>
      <c r="M213" s="262" t="s">
        <v>19</v>
      </c>
      <c r="N213" s="263" t="s">
        <v>43</v>
      </c>
      <c r="O213" s="86"/>
      <c r="P213" s="211">
        <f>O213*H213</f>
        <v>0</v>
      </c>
      <c r="Q213" s="211">
        <v>0.01</v>
      </c>
      <c r="R213" s="211">
        <f>Q213*H213</f>
        <v>0.02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179</v>
      </c>
      <c r="AT213" s="213" t="s">
        <v>205</v>
      </c>
      <c r="AU213" s="213" t="s">
        <v>82</v>
      </c>
      <c r="AY213" s="19" t="s">
        <v>115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80</v>
      </c>
      <c r="BK213" s="214">
        <f>ROUND(I213*H213,2)</f>
        <v>0</v>
      </c>
      <c r="BL213" s="19" t="s">
        <v>122</v>
      </c>
      <c r="BM213" s="213" t="s">
        <v>309</v>
      </c>
    </row>
    <row r="214" s="2" customFormat="1">
      <c r="A214" s="40"/>
      <c r="B214" s="41"/>
      <c r="C214" s="42"/>
      <c r="D214" s="215" t="s">
        <v>124</v>
      </c>
      <c r="E214" s="42"/>
      <c r="F214" s="216" t="s">
        <v>308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124</v>
      </c>
      <c r="AU214" s="19" t="s">
        <v>82</v>
      </c>
    </row>
    <row r="215" s="2" customFormat="1" ht="16.5" customHeight="1">
      <c r="A215" s="40"/>
      <c r="B215" s="41"/>
      <c r="C215" s="202" t="s">
        <v>310</v>
      </c>
      <c r="D215" s="202" t="s">
        <v>117</v>
      </c>
      <c r="E215" s="203" t="s">
        <v>311</v>
      </c>
      <c r="F215" s="204" t="s">
        <v>312</v>
      </c>
      <c r="G215" s="205" t="s">
        <v>242</v>
      </c>
      <c r="H215" s="206">
        <v>1</v>
      </c>
      <c r="I215" s="207"/>
      <c r="J215" s="208">
        <f>ROUND(I215*H215,2)</f>
        <v>0</v>
      </c>
      <c r="K215" s="204" t="s">
        <v>121</v>
      </c>
      <c r="L215" s="46"/>
      <c r="M215" s="209" t="s">
        <v>19</v>
      </c>
      <c r="N215" s="210" t="s">
        <v>43</v>
      </c>
      <c r="O215" s="86"/>
      <c r="P215" s="211">
        <f>O215*H215</f>
        <v>0</v>
      </c>
      <c r="Q215" s="211">
        <v>0.0017099999999999999</v>
      </c>
      <c r="R215" s="211">
        <f>Q215*H215</f>
        <v>0.0017099999999999999</v>
      </c>
      <c r="S215" s="211">
        <v>0</v>
      </c>
      <c r="T215" s="21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3" t="s">
        <v>122</v>
      </c>
      <c r="AT215" s="213" t="s">
        <v>117</v>
      </c>
      <c r="AU215" s="213" t="s">
        <v>82</v>
      </c>
      <c r="AY215" s="19" t="s">
        <v>115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9" t="s">
        <v>80</v>
      </c>
      <c r="BK215" s="214">
        <f>ROUND(I215*H215,2)</f>
        <v>0</v>
      </c>
      <c r="BL215" s="19" t="s">
        <v>122</v>
      </c>
      <c r="BM215" s="213" t="s">
        <v>313</v>
      </c>
    </row>
    <row r="216" s="2" customFormat="1">
      <c r="A216" s="40"/>
      <c r="B216" s="41"/>
      <c r="C216" s="42"/>
      <c r="D216" s="215" t="s">
        <v>124</v>
      </c>
      <c r="E216" s="42"/>
      <c r="F216" s="216" t="s">
        <v>314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124</v>
      </c>
      <c r="AU216" s="19" t="s">
        <v>82</v>
      </c>
    </row>
    <row r="217" s="2" customFormat="1">
      <c r="A217" s="40"/>
      <c r="B217" s="41"/>
      <c r="C217" s="42"/>
      <c r="D217" s="220" t="s">
        <v>126</v>
      </c>
      <c r="E217" s="42"/>
      <c r="F217" s="221" t="s">
        <v>315</v>
      </c>
      <c r="G217" s="42"/>
      <c r="H217" s="42"/>
      <c r="I217" s="217"/>
      <c r="J217" s="42"/>
      <c r="K217" s="42"/>
      <c r="L217" s="46"/>
      <c r="M217" s="218"/>
      <c r="N217" s="21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126</v>
      </c>
      <c r="AU217" s="19" t="s">
        <v>82</v>
      </c>
    </row>
    <row r="218" s="2" customFormat="1" ht="16.5" customHeight="1">
      <c r="A218" s="40"/>
      <c r="B218" s="41"/>
      <c r="C218" s="254" t="s">
        <v>316</v>
      </c>
      <c r="D218" s="254" t="s">
        <v>205</v>
      </c>
      <c r="E218" s="255" t="s">
        <v>317</v>
      </c>
      <c r="F218" s="256" t="s">
        <v>318</v>
      </c>
      <c r="G218" s="257" t="s">
        <v>242</v>
      </c>
      <c r="H218" s="258">
        <v>1</v>
      </c>
      <c r="I218" s="259"/>
      <c r="J218" s="260">
        <f>ROUND(I218*H218,2)</f>
        <v>0</v>
      </c>
      <c r="K218" s="256" t="s">
        <v>121</v>
      </c>
      <c r="L218" s="261"/>
      <c r="M218" s="262" t="s">
        <v>19</v>
      </c>
      <c r="N218" s="263" t="s">
        <v>43</v>
      </c>
      <c r="O218" s="86"/>
      <c r="P218" s="211">
        <f>O218*H218</f>
        <v>0</v>
      </c>
      <c r="Q218" s="211">
        <v>0.019699999999999999</v>
      </c>
      <c r="R218" s="211">
        <f>Q218*H218</f>
        <v>0.019699999999999999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179</v>
      </c>
      <c r="AT218" s="213" t="s">
        <v>205</v>
      </c>
      <c r="AU218" s="213" t="s">
        <v>82</v>
      </c>
      <c r="AY218" s="19" t="s">
        <v>115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80</v>
      </c>
      <c r="BK218" s="214">
        <f>ROUND(I218*H218,2)</f>
        <v>0</v>
      </c>
      <c r="BL218" s="19" t="s">
        <v>122</v>
      </c>
      <c r="BM218" s="213" t="s">
        <v>319</v>
      </c>
    </row>
    <row r="219" s="2" customFormat="1">
      <c r="A219" s="40"/>
      <c r="B219" s="41"/>
      <c r="C219" s="42"/>
      <c r="D219" s="215" t="s">
        <v>124</v>
      </c>
      <c r="E219" s="42"/>
      <c r="F219" s="216" t="s">
        <v>318</v>
      </c>
      <c r="G219" s="42"/>
      <c r="H219" s="42"/>
      <c r="I219" s="217"/>
      <c r="J219" s="42"/>
      <c r="K219" s="42"/>
      <c r="L219" s="46"/>
      <c r="M219" s="218"/>
      <c r="N219" s="219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124</v>
      </c>
      <c r="AU219" s="19" t="s">
        <v>82</v>
      </c>
    </row>
    <row r="220" s="2" customFormat="1" ht="16.5" customHeight="1">
      <c r="A220" s="40"/>
      <c r="B220" s="41"/>
      <c r="C220" s="202" t="s">
        <v>320</v>
      </c>
      <c r="D220" s="202" t="s">
        <v>117</v>
      </c>
      <c r="E220" s="203" t="s">
        <v>321</v>
      </c>
      <c r="F220" s="204" t="s">
        <v>322</v>
      </c>
      <c r="G220" s="205" t="s">
        <v>120</v>
      </c>
      <c r="H220" s="206">
        <v>65.299999999999997</v>
      </c>
      <c r="I220" s="207"/>
      <c r="J220" s="208">
        <f>ROUND(I220*H220,2)</f>
        <v>0</v>
      </c>
      <c r="K220" s="204" t="s">
        <v>121</v>
      </c>
      <c r="L220" s="46"/>
      <c r="M220" s="209" t="s">
        <v>19</v>
      </c>
      <c r="N220" s="210" t="s">
        <v>43</v>
      </c>
      <c r="O220" s="86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122</v>
      </c>
      <c r="AT220" s="213" t="s">
        <v>117</v>
      </c>
      <c r="AU220" s="213" t="s">
        <v>82</v>
      </c>
      <c r="AY220" s="19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80</v>
      </c>
      <c r="BK220" s="214">
        <f>ROUND(I220*H220,2)</f>
        <v>0</v>
      </c>
      <c r="BL220" s="19" t="s">
        <v>122</v>
      </c>
      <c r="BM220" s="213" t="s">
        <v>323</v>
      </c>
    </row>
    <row r="221" s="2" customFormat="1">
      <c r="A221" s="40"/>
      <c r="B221" s="41"/>
      <c r="C221" s="42"/>
      <c r="D221" s="215" t="s">
        <v>124</v>
      </c>
      <c r="E221" s="42"/>
      <c r="F221" s="216" t="s">
        <v>324</v>
      </c>
      <c r="G221" s="42"/>
      <c r="H221" s="42"/>
      <c r="I221" s="217"/>
      <c r="J221" s="42"/>
      <c r="K221" s="42"/>
      <c r="L221" s="46"/>
      <c r="M221" s="218"/>
      <c r="N221" s="219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124</v>
      </c>
      <c r="AU221" s="19" t="s">
        <v>82</v>
      </c>
    </row>
    <row r="222" s="2" customFormat="1">
      <c r="A222" s="40"/>
      <c r="B222" s="41"/>
      <c r="C222" s="42"/>
      <c r="D222" s="220" t="s">
        <v>126</v>
      </c>
      <c r="E222" s="42"/>
      <c r="F222" s="221" t="s">
        <v>325</v>
      </c>
      <c r="G222" s="42"/>
      <c r="H222" s="42"/>
      <c r="I222" s="217"/>
      <c r="J222" s="42"/>
      <c r="K222" s="42"/>
      <c r="L222" s="46"/>
      <c r="M222" s="218"/>
      <c r="N222" s="21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126</v>
      </c>
      <c r="AU222" s="19" t="s">
        <v>82</v>
      </c>
    </row>
    <row r="223" s="2" customFormat="1" ht="16.5" customHeight="1">
      <c r="A223" s="40"/>
      <c r="B223" s="41"/>
      <c r="C223" s="254" t="s">
        <v>326</v>
      </c>
      <c r="D223" s="254" t="s">
        <v>205</v>
      </c>
      <c r="E223" s="255" t="s">
        <v>327</v>
      </c>
      <c r="F223" s="256" t="s">
        <v>328</v>
      </c>
      <c r="G223" s="257" t="s">
        <v>120</v>
      </c>
      <c r="H223" s="258">
        <v>66.280000000000001</v>
      </c>
      <c r="I223" s="259"/>
      <c r="J223" s="260">
        <f>ROUND(I223*H223,2)</f>
        <v>0</v>
      </c>
      <c r="K223" s="256" t="s">
        <v>19</v>
      </c>
      <c r="L223" s="261"/>
      <c r="M223" s="262" t="s">
        <v>19</v>
      </c>
      <c r="N223" s="263" t="s">
        <v>43</v>
      </c>
      <c r="O223" s="86"/>
      <c r="P223" s="211">
        <f>O223*H223</f>
        <v>0</v>
      </c>
      <c r="Q223" s="211">
        <v>0.0031800000000000001</v>
      </c>
      <c r="R223" s="211">
        <f>Q223*H223</f>
        <v>0.2107704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179</v>
      </c>
      <c r="AT223" s="213" t="s">
        <v>205</v>
      </c>
      <c r="AU223" s="213" t="s">
        <v>82</v>
      </c>
      <c r="AY223" s="19" t="s">
        <v>115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80</v>
      </c>
      <c r="BK223" s="214">
        <f>ROUND(I223*H223,2)</f>
        <v>0</v>
      </c>
      <c r="BL223" s="19" t="s">
        <v>122</v>
      </c>
      <c r="BM223" s="213" t="s">
        <v>329</v>
      </c>
    </row>
    <row r="224" s="2" customFormat="1">
      <c r="A224" s="40"/>
      <c r="B224" s="41"/>
      <c r="C224" s="42"/>
      <c r="D224" s="215" t="s">
        <v>124</v>
      </c>
      <c r="E224" s="42"/>
      <c r="F224" s="216" t="s">
        <v>328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124</v>
      </c>
      <c r="AU224" s="19" t="s">
        <v>82</v>
      </c>
    </row>
    <row r="225" s="14" customFormat="1">
      <c r="A225" s="14"/>
      <c r="B225" s="232"/>
      <c r="C225" s="233"/>
      <c r="D225" s="215" t="s">
        <v>128</v>
      </c>
      <c r="E225" s="233"/>
      <c r="F225" s="235" t="s">
        <v>330</v>
      </c>
      <c r="G225" s="233"/>
      <c r="H225" s="236">
        <v>66.280000000000001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128</v>
      </c>
      <c r="AU225" s="242" t="s">
        <v>82</v>
      </c>
      <c r="AV225" s="14" t="s">
        <v>82</v>
      </c>
      <c r="AW225" s="14" t="s">
        <v>4</v>
      </c>
      <c r="AX225" s="14" t="s">
        <v>80</v>
      </c>
      <c r="AY225" s="242" t="s">
        <v>115</v>
      </c>
    </row>
    <row r="226" s="2" customFormat="1" ht="24.15" customHeight="1">
      <c r="A226" s="40"/>
      <c r="B226" s="41"/>
      <c r="C226" s="202" t="s">
        <v>331</v>
      </c>
      <c r="D226" s="202" t="s">
        <v>117</v>
      </c>
      <c r="E226" s="203" t="s">
        <v>332</v>
      </c>
      <c r="F226" s="204" t="s">
        <v>333</v>
      </c>
      <c r="G226" s="205" t="s">
        <v>242</v>
      </c>
      <c r="H226" s="206">
        <v>2</v>
      </c>
      <c r="I226" s="207"/>
      <c r="J226" s="208">
        <f>ROUND(I226*H226,2)</f>
        <v>0</v>
      </c>
      <c r="K226" s="204" t="s">
        <v>19</v>
      </c>
      <c r="L226" s="46"/>
      <c r="M226" s="209" t="s">
        <v>19</v>
      </c>
      <c r="N226" s="210" t="s">
        <v>43</v>
      </c>
      <c r="O226" s="86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122</v>
      </c>
      <c r="AT226" s="213" t="s">
        <v>117</v>
      </c>
      <c r="AU226" s="213" t="s">
        <v>82</v>
      </c>
      <c r="AY226" s="19" t="s">
        <v>115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80</v>
      </c>
      <c r="BK226" s="214">
        <f>ROUND(I226*H226,2)</f>
        <v>0</v>
      </c>
      <c r="BL226" s="19" t="s">
        <v>122</v>
      </c>
      <c r="BM226" s="213" t="s">
        <v>334</v>
      </c>
    </row>
    <row r="227" s="2" customFormat="1">
      <c r="A227" s="40"/>
      <c r="B227" s="41"/>
      <c r="C227" s="42"/>
      <c r="D227" s="215" t="s">
        <v>124</v>
      </c>
      <c r="E227" s="42"/>
      <c r="F227" s="216" t="s">
        <v>335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124</v>
      </c>
      <c r="AU227" s="19" t="s">
        <v>82</v>
      </c>
    </row>
    <row r="228" s="13" customFormat="1">
      <c r="A228" s="13"/>
      <c r="B228" s="222"/>
      <c r="C228" s="223"/>
      <c r="D228" s="215" t="s">
        <v>128</v>
      </c>
      <c r="E228" s="224" t="s">
        <v>19</v>
      </c>
      <c r="F228" s="225" t="s">
        <v>336</v>
      </c>
      <c r="G228" s="223"/>
      <c r="H228" s="224" t="s">
        <v>19</v>
      </c>
      <c r="I228" s="226"/>
      <c r="J228" s="223"/>
      <c r="K228" s="223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128</v>
      </c>
      <c r="AU228" s="231" t="s">
        <v>82</v>
      </c>
      <c r="AV228" s="13" t="s">
        <v>80</v>
      </c>
      <c r="AW228" s="13" t="s">
        <v>33</v>
      </c>
      <c r="AX228" s="13" t="s">
        <v>72</v>
      </c>
      <c r="AY228" s="231" t="s">
        <v>115</v>
      </c>
    </row>
    <row r="229" s="13" customFormat="1">
      <c r="A229" s="13"/>
      <c r="B229" s="222"/>
      <c r="C229" s="223"/>
      <c r="D229" s="215" t="s">
        <v>128</v>
      </c>
      <c r="E229" s="224" t="s">
        <v>19</v>
      </c>
      <c r="F229" s="225" t="s">
        <v>337</v>
      </c>
      <c r="G229" s="223"/>
      <c r="H229" s="224" t="s">
        <v>19</v>
      </c>
      <c r="I229" s="226"/>
      <c r="J229" s="223"/>
      <c r="K229" s="223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128</v>
      </c>
      <c r="AU229" s="231" t="s">
        <v>82</v>
      </c>
      <c r="AV229" s="13" t="s">
        <v>80</v>
      </c>
      <c r="AW229" s="13" t="s">
        <v>33</v>
      </c>
      <c r="AX229" s="13" t="s">
        <v>72</v>
      </c>
      <c r="AY229" s="231" t="s">
        <v>115</v>
      </c>
    </row>
    <row r="230" s="14" customFormat="1">
      <c r="A230" s="14"/>
      <c r="B230" s="232"/>
      <c r="C230" s="233"/>
      <c r="D230" s="215" t="s">
        <v>128</v>
      </c>
      <c r="E230" s="234" t="s">
        <v>19</v>
      </c>
      <c r="F230" s="235" t="s">
        <v>82</v>
      </c>
      <c r="G230" s="233"/>
      <c r="H230" s="236">
        <v>2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2" t="s">
        <v>128</v>
      </c>
      <c r="AU230" s="242" t="s">
        <v>82</v>
      </c>
      <c r="AV230" s="14" t="s">
        <v>82</v>
      </c>
      <c r="AW230" s="14" t="s">
        <v>33</v>
      </c>
      <c r="AX230" s="14" t="s">
        <v>80</v>
      </c>
      <c r="AY230" s="242" t="s">
        <v>115</v>
      </c>
    </row>
    <row r="231" s="2" customFormat="1" ht="16.5" customHeight="1">
      <c r="A231" s="40"/>
      <c r="B231" s="41"/>
      <c r="C231" s="202" t="s">
        <v>338</v>
      </c>
      <c r="D231" s="202" t="s">
        <v>117</v>
      </c>
      <c r="E231" s="203" t="s">
        <v>339</v>
      </c>
      <c r="F231" s="204" t="s">
        <v>340</v>
      </c>
      <c r="G231" s="205" t="s">
        <v>242</v>
      </c>
      <c r="H231" s="206">
        <v>1</v>
      </c>
      <c r="I231" s="207"/>
      <c r="J231" s="208">
        <f>ROUND(I231*H231,2)</f>
        <v>0</v>
      </c>
      <c r="K231" s="204" t="s">
        <v>19</v>
      </c>
      <c r="L231" s="46"/>
      <c r="M231" s="209" t="s">
        <v>19</v>
      </c>
      <c r="N231" s="210" t="s">
        <v>43</v>
      </c>
      <c r="O231" s="86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3" t="s">
        <v>122</v>
      </c>
      <c r="AT231" s="213" t="s">
        <v>117</v>
      </c>
      <c r="AU231" s="213" t="s">
        <v>82</v>
      </c>
      <c r="AY231" s="19" t="s">
        <v>115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9" t="s">
        <v>80</v>
      </c>
      <c r="BK231" s="214">
        <f>ROUND(I231*H231,2)</f>
        <v>0</v>
      </c>
      <c r="BL231" s="19" t="s">
        <v>122</v>
      </c>
      <c r="BM231" s="213" t="s">
        <v>341</v>
      </c>
    </row>
    <row r="232" s="2" customFormat="1">
      <c r="A232" s="40"/>
      <c r="B232" s="41"/>
      <c r="C232" s="42"/>
      <c r="D232" s="215" t="s">
        <v>124</v>
      </c>
      <c r="E232" s="42"/>
      <c r="F232" s="216" t="s">
        <v>340</v>
      </c>
      <c r="G232" s="42"/>
      <c r="H232" s="42"/>
      <c r="I232" s="217"/>
      <c r="J232" s="42"/>
      <c r="K232" s="42"/>
      <c r="L232" s="46"/>
      <c r="M232" s="218"/>
      <c r="N232" s="21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124</v>
      </c>
      <c r="AU232" s="19" t="s">
        <v>82</v>
      </c>
    </row>
    <row r="233" s="2" customFormat="1" ht="16.5" customHeight="1">
      <c r="A233" s="40"/>
      <c r="B233" s="41"/>
      <c r="C233" s="202" t="s">
        <v>342</v>
      </c>
      <c r="D233" s="202" t="s">
        <v>117</v>
      </c>
      <c r="E233" s="203" t="s">
        <v>343</v>
      </c>
      <c r="F233" s="204" t="s">
        <v>344</v>
      </c>
      <c r="G233" s="205" t="s">
        <v>242</v>
      </c>
      <c r="H233" s="206">
        <v>1</v>
      </c>
      <c r="I233" s="207"/>
      <c r="J233" s="208">
        <f>ROUND(I233*H233,2)</f>
        <v>0</v>
      </c>
      <c r="K233" s="204" t="s">
        <v>121</v>
      </c>
      <c r="L233" s="46"/>
      <c r="M233" s="209" t="s">
        <v>19</v>
      </c>
      <c r="N233" s="210" t="s">
        <v>43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122</v>
      </c>
      <c r="AT233" s="213" t="s">
        <v>117</v>
      </c>
      <c r="AU233" s="213" t="s">
        <v>82</v>
      </c>
      <c r="AY233" s="19" t="s">
        <v>115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80</v>
      </c>
      <c r="BK233" s="214">
        <f>ROUND(I233*H233,2)</f>
        <v>0</v>
      </c>
      <c r="BL233" s="19" t="s">
        <v>122</v>
      </c>
      <c r="BM233" s="213" t="s">
        <v>345</v>
      </c>
    </row>
    <row r="234" s="2" customFormat="1">
      <c r="A234" s="40"/>
      <c r="B234" s="41"/>
      <c r="C234" s="42"/>
      <c r="D234" s="215" t="s">
        <v>124</v>
      </c>
      <c r="E234" s="42"/>
      <c r="F234" s="216" t="s">
        <v>346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124</v>
      </c>
      <c r="AU234" s="19" t="s">
        <v>82</v>
      </c>
    </row>
    <row r="235" s="2" customFormat="1">
      <c r="A235" s="40"/>
      <c r="B235" s="41"/>
      <c r="C235" s="42"/>
      <c r="D235" s="220" t="s">
        <v>126</v>
      </c>
      <c r="E235" s="42"/>
      <c r="F235" s="221" t="s">
        <v>347</v>
      </c>
      <c r="G235" s="42"/>
      <c r="H235" s="42"/>
      <c r="I235" s="217"/>
      <c r="J235" s="42"/>
      <c r="K235" s="42"/>
      <c r="L235" s="46"/>
      <c r="M235" s="218"/>
      <c r="N235" s="21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126</v>
      </c>
      <c r="AU235" s="19" t="s">
        <v>82</v>
      </c>
    </row>
    <row r="236" s="2" customFormat="1" ht="16.5" customHeight="1">
      <c r="A236" s="40"/>
      <c r="B236" s="41"/>
      <c r="C236" s="254" t="s">
        <v>348</v>
      </c>
      <c r="D236" s="254" t="s">
        <v>205</v>
      </c>
      <c r="E236" s="255" t="s">
        <v>349</v>
      </c>
      <c r="F236" s="256" t="s">
        <v>350</v>
      </c>
      <c r="G236" s="257" t="s">
        <v>242</v>
      </c>
      <c r="H236" s="258">
        <v>1</v>
      </c>
      <c r="I236" s="259"/>
      <c r="J236" s="260">
        <f>ROUND(I236*H236,2)</f>
        <v>0</v>
      </c>
      <c r="K236" s="256" t="s">
        <v>19</v>
      </c>
      <c r="L236" s="261"/>
      <c r="M236" s="262" t="s">
        <v>19</v>
      </c>
      <c r="N236" s="263" t="s">
        <v>43</v>
      </c>
      <c r="O236" s="86"/>
      <c r="P236" s="211">
        <f>O236*H236</f>
        <v>0</v>
      </c>
      <c r="Q236" s="211">
        <v>0.0025400000000000002</v>
      </c>
      <c r="R236" s="211">
        <f>Q236*H236</f>
        <v>0.0025400000000000002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179</v>
      </c>
      <c r="AT236" s="213" t="s">
        <v>205</v>
      </c>
      <c r="AU236" s="213" t="s">
        <v>82</v>
      </c>
      <c r="AY236" s="19" t="s">
        <v>115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80</v>
      </c>
      <c r="BK236" s="214">
        <f>ROUND(I236*H236,2)</f>
        <v>0</v>
      </c>
      <c r="BL236" s="19" t="s">
        <v>122</v>
      </c>
      <c r="BM236" s="213" t="s">
        <v>351</v>
      </c>
    </row>
    <row r="237" s="2" customFormat="1">
      <c r="A237" s="40"/>
      <c r="B237" s="41"/>
      <c r="C237" s="42"/>
      <c r="D237" s="215" t="s">
        <v>124</v>
      </c>
      <c r="E237" s="42"/>
      <c r="F237" s="216" t="s">
        <v>350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124</v>
      </c>
      <c r="AU237" s="19" t="s">
        <v>82</v>
      </c>
    </row>
    <row r="238" s="2" customFormat="1" ht="16.5" customHeight="1">
      <c r="A238" s="40"/>
      <c r="B238" s="41"/>
      <c r="C238" s="202" t="s">
        <v>352</v>
      </c>
      <c r="D238" s="202" t="s">
        <v>117</v>
      </c>
      <c r="E238" s="203" t="s">
        <v>353</v>
      </c>
      <c r="F238" s="204" t="s">
        <v>354</v>
      </c>
      <c r="G238" s="205" t="s">
        <v>242</v>
      </c>
      <c r="H238" s="206">
        <v>7</v>
      </c>
      <c r="I238" s="207"/>
      <c r="J238" s="208">
        <f>ROUND(I238*H238,2)</f>
        <v>0</v>
      </c>
      <c r="K238" s="204" t="s">
        <v>121</v>
      </c>
      <c r="L238" s="46"/>
      <c r="M238" s="209" t="s">
        <v>19</v>
      </c>
      <c r="N238" s="210" t="s">
        <v>43</v>
      </c>
      <c r="O238" s="86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122</v>
      </c>
      <c r="AT238" s="213" t="s">
        <v>117</v>
      </c>
      <c r="AU238" s="213" t="s">
        <v>82</v>
      </c>
      <c r="AY238" s="19" t="s">
        <v>115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80</v>
      </c>
      <c r="BK238" s="214">
        <f>ROUND(I238*H238,2)</f>
        <v>0</v>
      </c>
      <c r="BL238" s="19" t="s">
        <v>122</v>
      </c>
      <c r="BM238" s="213" t="s">
        <v>355</v>
      </c>
    </row>
    <row r="239" s="2" customFormat="1">
      <c r="A239" s="40"/>
      <c r="B239" s="41"/>
      <c r="C239" s="42"/>
      <c r="D239" s="215" t="s">
        <v>124</v>
      </c>
      <c r="E239" s="42"/>
      <c r="F239" s="216" t="s">
        <v>356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124</v>
      </c>
      <c r="AU239" s="19" t="s">
        <v>82</v>
      </c>
    </row>
    <row r="240" s="2" customFormat="1">
      <c r="A240" s="40"/>
      <c r="B240" s="41"/>
      <c r="C240" s="42"/>
      <c r="D240" s="220" t="s">
        <v>126</v>
      </c>
      <c r="E240" s="42"/>
      <c r="F240" s="221" t="s">
        <v>357</v>
      </c>
      <c r="G240" s="42"/>
      <c r="H240" s="42"/>
      <c r="I240" s="217"/>
      <c r="J240" s="42"/>
      <c r="K240" s="42"/>
      <c r="L240" s="46"/>
      <c r="M240" s="218"/>
      <c r="N240" s="21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82</v>
      </c>
    </row>
    <row r="241" s="13" customFormat="1">
      <c r="A241" s="13"/>
      <c r="B241" s="222"/>
      <c r="C241" s="223"/>
      <c r="D241" s="215" t="s">
        <v>128</v>
      </c>
      <c r="E241" s="224" t="s">
        <v>19</v>
      </c>
      <c r="F241" s="225" t="s">
        <v>358</v>
      </c>
      <c r="G241" s="223"/>
      <c r="H241" s="224" t="s">
        <v>19</v>
      </c>
      <c r="I241" s="226"/>
      <c r="J241" s="223"/>
      <c r="K241" s="223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128</v>
      </c>
      <c r="AU241" s="231" t="s">
        <v>82</v>
      </c>
      <c r="AV241" s="13" t="s">
        <v>80</v>
      </c>
      <c r="AW241" s="13" t="s">
        <v>33</v>
      </c>
      <c r="AX241" s="13" t="s">
        <v>72</v>
      </c>
      <c r="AY241" s="231" t="s">
        <v>115</v>
      </c>
    </row>
    <row r="242" s="14" customFormat="1">
      <c r="A242" s="14"/>
      <c r="B242" s="232"/>
      <c r="C242" s="233"/>
      <c r="D242" s="215" t="s">
        <v>128</v>
      </c>
      <c r="E242" s="234" t="s">
        <v>19</v>
      </c>
      <c r="F242" s="235" t="s">
        <v>165</v>
      </c>
      <c r="G242" s="233"/>
      <c r="H242" s="236">
        <v>6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2" t="s">
        <v>128</v>
      </c>
      <c r="AU242" s="242" t="s">
        <v>82</v>
      </c>
      <c r="AV242" s="14" t="s">
        <v>82</v>
      </c>
      <c r="AW242" s="14" t="s">
        <v>33</v>
      </c>
      <c r="AX242" s="14" t="s">
        <v>72</v>
      </c>
      <c r="AY242" s="242" t="s">
        <v>115</v>
      </c>
    </row>
    <row r="243" s="13" customFormat="1">
      <c r="A243" s="13"/>
      <c r="B243" s="222"/>
      <c r="C243" s="223"/>
      <c r="D243" s="215" t="s">
        <v>128</v>
      </c>
      <c r="E243" s="224" t="s">
        <v>19</v>
      </c>
      <c r="F243" s="225" t="s">
        <v>359</v>
      </c>
      <c r="G243" s="223"/>
      <c r="H243" s="224" t="s">
        <v>19</v>
      </c>
      <c r="I243" s="226"/>
      <c r="J243" s="223"/>
      <c r="K243" s="223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128</v>
      </c>
      <c r="AU243" s="231" t="s">
        <v>82</v>
      </c>
      <c r="AV243" s="13" t="s">
        <v>80</v>
      </c>
      <c r="AW243" s="13" t="s">
        <v>33</v>
      </c>
      <c r="AX243" s="13" t="s">
        <v>72</v>
      </c>
      <c r="AY243" s="231" t="s">
        <v>115</v>
      </c>
    </row>
    <row r="244" s="14" customFormat="1">
      <c r="A244" s="14"/>
      <c r="B244" s="232"/>
      <c r="C244" s="233"/>
      <c r="D244" s="215" t="s">
        <v>128</v>
      </c>
      <c r="E244" s="234" t="s">
        <v>19</v>
      </c>
      <c r="F244" s="235" t="s">
        <v>80</v>
      </c>
      <c r="G244" s="233"/>
      <c r="H244" s="236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2" t="s">
        <v>128</v>
      </c>
      <c r="AU244" s="242" t="s">
        <v>82</v>
      </c>
      <c r="AV244" s="14" t="s">
        <v>82</v>
      </c>
      <c r="AW244" s="14" t="s">
        <v>33</v>
      </c>
      <c r="AX244" s="14" t="s">
        <v>72</v>
      </c>
      <c r="AY244" s="242" t="s">
        <v>115</v>
      </c>
    </row>
    <row r="245" s="15" customFormat="1">
      <c r="A245" s="15"/>
      <c r="B245" s="243"/>
      <c r="C245" s="244"/>
      <c r="D245" s="215" t="s">
        <v>128</v>
      </c>
      <c r="E245" s="245" t="s">
        <v>19</v>
      </c>
      <c r="F245" s="246" t="s">
        <v>149</v>
      </c>
      <c r="G245" s="244"/>
      <c r="H245" s="247">
        <v>7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3" t="s">
        <v>128</v>
      </c>
      <c r="AU245" s="253" t="s">
        <v>82</v>
      </c>
      <c r="AV245" s="15" t="s">
        <v>122</v>
      </c>
      <c r="AW245" s="15" t="s">
        <v>33</v>
      </c>
      <c r="AX245" s="15" t="s">
        <v>80</v>
      </c>
      <c r="AY245" s="253" t="s">
        <v>115</v>
      </c>
    </row>
    <row r="246" s="2" customFormat="1" ht="16.5" customHeight="1">
      <c r="A246" s="40"/>
      <c r="B246" s="41"/>
      <c r="C246" s="254" t="s">
        <v>360</v>
      </c>
      <c r="D246" s="254" t="s">
        <v>205</v>
      </c>
      <c r="E246" s="255" t="s">
        <v>361</v>
      </c>
      <c r="F246" s="256" t="s">
        <v>362</v>
      </c>
      <c r="G246" s="257" t="s">
        <v>242</v>
      </c>
      <c r="H246" s="258">
        <v>6</v>
      </c>
      <c r="I246" s="259"/>
      <c r="J246" s="260">
        <f>ROUND(I246*H246,2)</f>
        <v>0</v>
      </c>
      <c r="K246" s="256" t="s">
        <v>121</v>
      </c>
      <c r="L246" s="261"/>
      <c r="M246" s="262" t="s">
        <v>19</v>
      </c>
      <c r="N246" s="263" t="s">
        <v>43</v>
      </c>
      <c r="O246" s="86"/>
      <c r="P246" s="211">
        <f>O246*H246</f>
        <v>0</v>
      </c>
      <c r="Q246" s="211">
        <v>0.00072000000000000005</v>
      </c>
      <c r="R246" s="211">
        <f>Q246*H246</f>
        <v>0.0043200000000000001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179</v>
      </c>
      <c r="AT246" s="213" t="s">
        <v>205</v>
      </c>
      <c r="AU246" s="213" t="s">
        <v>82</v>
      </c>
      <c r="AY246" s="19" t="s">
        <v>115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80</v>
      </c>
      <c r="BK246" s="214">
        <f>ROUND(I246*H246,2)</f>
        <v>0</v>
      </c>
      <c r="BL246" s="19" t="s">
        <v>122</v>
      </c>
      <c r="BM246" s="213" t="s">
        <v>363</v>
      </c>
    </row>
    <row r="247" s="2" customFormat="1">
      <c r="A247" s="40"/>
      <c r="B247" s="41"/>
      <c r="C247" s="42"/>
      <c r="D247" s="215" t="s">
        <v>124</v>
      </c>
      <c r="E247" s="42"/>
      <c r="F247" s="216" t="s">
        <v>362</v>
      </c>
      <c r="G247" s="42"/>
      <c r="H247" s="42"/>
      <c r="I247" s="217"/>
      <c r="J247" s="42"/>
      <c r="K247" s="42"/>
      <c r="L247" s="46"/>
      <c r="M247" s="218"/>
      <c r="N247" s="21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124</v>
      </c>
      <c r="AU247" s="19" t="s">
        <v>82</v>
      </c>
    </row>
    <row r="248" s="2" customFormat="1" ht="16.5" customHeight="1">
      <c r="A248" s="40"/>
      <c r="B248" s="41"/>
      <c r="C248" s="254" t="s">
        <v>364</v>
      </c>
      <c r="D248" s="254" t="s">
        <v>205</v>
      </c>
      <c r="E248" s="255" t="s">
        <v>365</v>
      </c>
      <c r="F248" s="256" t="s">
        <v>366</v>
      </c>
      <c r="G248" s="257" t="s">
        <v>242</v>
      </c>
      <c r="H248" s="258">
        <v>1</v>
      </c>
      <c r="I248" s="259"/>
      <c r="J248" s="260">
        <f>ROUND(I248*H248,2)</f>
        <v>0</v>
      </c>
      <c r="K248" s="256" t="s">
        <v>121</v>
      </c>
      <c r="L248" s="261"/>
      <c r="M248" s="262" t="s">
        <v>19</v>
      </c>
      <c r="N248" s="263" t="s">
        <v>43</v>
      </c>
      <c r="O248" s="86"/>
      <c r="P248" s="211">
        <f>O248*H248</f>
        <v>0</v>
      </c>
      <c r="Q248" s="211">
        <v>0.00080000000000000004</v>
      </c>
      <c r="R248" s="211">
        <f>Q248*H248</f>
        <v>0.00080000000000000004</v>
      </c>
      <c r="S248" s="211">
        <v>0</v>
      </c>
      <c r="T248" s="21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3" t="s">
        <v>179</v>
      </c>
      <c r="AT248" s="213" t="s">
        <v>205</v>
      </c>
      <c r="AU248" s="213" t="s">
        <v>82</v>
      </c>
      <c r="AY248" s="19" t="s">
        <v>115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9" t="s">
        <v>80</v>
      </c>
      <c r="BK248" s="214">
        <f>ROUND(I248*H248,2)</f>
        <v>0</v>
      </c>
      <c r="BL248" s="19" t="s">
        <v>122</v>
      </c>
      <c r="BM248" s="213" t="s">
        <v>367</v>
      </c>
    </row>
    <row r="249" s="2" customFormat="1">
      <c r="A249" s="40"/>
      <c r="B249" s="41"/>
      <c r="C249" s="42"/>
      <c r="D249" s="215" t="s">
        <v>124</v>
      </c>
      <c r="E249" s="42"/>
      <c r="F249" s="216" t="s">
        <v>366</v>
      </c>
      <c r="G249" s="42"/>
      <c r="H249" s="42"/>
      <c r="I249" s="217"/>
      <c r="J249" s="42"/>
      <c r="K249" s="42"/>
      <c r="L249" s="46"/>
      <c r="M249" s="218"/>
      <c r="N249" s="219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124</v>
      </c>
      <c r="AU249" s="19" t="s">
        <v>82</v>
      </c>
    </row>
    <row r="250" s="2" customFormat="1" ht="16.5" customHeight="1">
      <c r="A250" s="40"/>
      <c r="B250" s="41"/>
      <c r="C250" s="202" t="s">
        <v>368</v>
      </c>
      <c r="D250" s="202" t="s">
        <v>117</v>
      </c>
      <c r="E250" s="203" t="s">
        <v>369</v>
      </c>
      <c r="F250" s="204" t="s">
        <v>370</v>
      </c>
      <c r="G250" s="205" t="s">
        <v>242</v>
      </c>
      <c r="H250" s="206">
        <v>1</v>
      </c>
      <c r="I250" s="207"/>
      <c r="J250" s="208">
        <f>ROUND(I250*H250,2)</f>
        <v>0</v>
      </c>
      <c r="K250" s="204" t="s">
        <v>121</v>
      </c>
      <c r="L250" s="46"/>
      <c r="M250" s="209" t="s">
        <v>19</v>
      </c>
      <c r="N250" s="210" t="s">
        <v>43</v>
      </c>
      <c r="O250" s="86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3" t="s">
        <v>122</v>
      </c>
      <c r="AT250" s="213" t="s">
        <v>117</v>
      </c>
      <c r="AU250" s="213" t="s">
        <v>82</v>
      </c>
      <c r="AY250" s="19" t="s">
        <v>115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80</v>
      </c>
      <c r="BK250" s="214">
        <f>ROUND(I250*H250,2)</f>
        <v>0</v>
      </c>
      <c r="BL250" s="19" t="s">
        <v>122</v>
      </c>
      <c r="BM250" s="213" t="s">
        <v>371</v>
      </c>
    </row>
    <row r="251" s="2" customFormat="1">
      <c r="A251" s="40"/>
      <c r="B251" s="41"/>
      <c r="C251" s="42"/>
      <c r="D251" s="215" t="s">
        <v>124</v>
      </c>
      <c r="E251" s="42"/>
      <c r="F251" s="216" t="s">
        <v>372</v>
      </c>
      <c r="G251" s="42"/>
      <c r="H251" s="42"/>
      <c r="I251" s="217"/>
      <c r="J251" s="42"/>
      <c r="K251" s="42"/>
      <c r="L251" s="46"/>
      <c r="M251" s="218"/>
      <c r="N251" s="219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124</v>
      </c>
      <c r="AU251" s="19" t="s">
        <v>82</v>
      </c>
    </row>
    <row r="252" s="2" customFormat="1">
      <c r="A252" s="40"/>
      <c r="B252" s="41"/>
      <c r="C252" s="42"/>
      <c r="D252" s="220" t="s">
        <v>126</v>
      </c>
      <c r="E252" s="42"/>
      <c r="F252" s="221" t="s">
        <v>373</v>
      </c>
      <c r="G252" s="42"/>
      <c r="H252" s="42"/>
      <c r="I252" s="217"/>
      <c r="J252" s="42"/>
      <c r="K252" s="42"/>
      <c r="L252" s="46"/>
      <c r="M252" s="218"/>
      <c r="N252" s="21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126</v>
      </c>
      <c r="AU252" s="19" t="s">
        <v>82</v>
      </c>
    </row>
    <row r="253" s="2" customFormat="1" ht="16.5" customHeight="1">
      <c r="A253" s="40"/>
      <c r="B253" s="41"/>
      <c r="C253" s="254" t="s">
        <v>374</v>
      </c>
      <c r="D253" s="254" t="s">
        <v>205</v>
      </c>
      <c r="E253" s="255" t="s">
        <v>375</v>
      </c>
      <c r="F253" s="256" t="s">
        <v>376</v>
      </c>
      <c r="G253" s="257" t="s">
        <v>242</v>
      </c>
      <c r="H253" s="258">
        <v>1</v>
      </c>
      <c r="I253" s="259"/>
      <c r="J253" s="260">
        <f>ROUND(I253*H253,2)</f>
        <v>0</v>
      </c>
      <c r="K253" s="256" t="s">
        <v>121</v>
      </c>
      <c r="L253" s="261"/>
      <c r="M253" s="262" t="s">
        <v>19</v>
      </c>
      <c r="N253" s="263" t="s">
        <v>43</v>
      </c>
      <c r="O253" s="86"/>
      <c r="P253" s="211">
        <f>O253*H253</f>
        <v>0</v>
      </c>
      <c r="Q253" s="211">
        <v>0.0022300000000000002</v>
      </c>
      <c r="R253" s="211">
        <f>Q253*H253</f>
        <v>0.0022300000000000002</v>
      </c>
      <c r="S253" s="211">
        <v>0</v>
      </c>
      <c r="T253" s="21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3" t="s">
        <v>179</v>
      </c>
      <c r="AT253" s="213" t="s">
        <v>205</v>
      </c>
      <c r="AU253" s="213" t="s">
        <v>82</v>
      </c>
      <c r="AY253" s="19" t="s">
        <v>115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9" t="s">
        <v>80</v>
      </c>
      <c r="BK253" s="214">
        <f>ROUND(I253*H253,2)</f>
        <v>0</v>
      </c>
      <c r="BL253" s="19" t="s">
        <v>122</v>
      </c>
      <c r="BM253" s="213" t="s">
        <v>377</v>
      </c>
    </row>
    <row r="254" s="2" customFormat="1">
      <c r="A254" s="40"/>
      <c r="B254" s="41"/>
      <c r="C254" s="42"/>
      <c r="D254" s="215" t="s">
        <v>124</v>
      </c>
      <c r="E254" s="42"/>
      <c r="F254" s="216" t="s">
        <v>376</v>
      </c>
      <c r="G254" s="42"/>
      <c r="H254" s="42"/>
      <c r="I254" s="217"/>
      <c r="J254" s="42"/>
      <c r="K254" s="42"/>
      <c r="L254" s="46"/>
      <c r="M254" s="218"/>
      <c r="N254" s="219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124</v>
      </c>
      <c r="AU254" s="19" t="s">
        <v>82</v>
      </c>
    </row>
    <row r="255" s="2" customFormat="1" ht="16.5" customHeight="1">
      <c r="A255" s="40"/>
      <c r="B255" s="41"/>
      <c r="C255" s="202" t="s">
        <v>378</v>
      </c>
      <c r="D255" s="202" t="s">
        <v>117</v>
      </c>
      <c r="E255" s="203" t="s">
        <v>379</v>
      </c>
      <c r="F255" s="204" t="s">
        <v>380</v>
      </c>
      <c r="G255" s="205" t="s">
        <v>242</v>
      </c>
      <c r="H255" s="206">
        <v>4</v>
      </c>
      <c r="I255" s="207"/>
      <c r="J255" s="208">
        <f>ROUND(I255*H255,2)</f>
        <v>0</v>
      </c>
      <c r="K255" s="204" t="s">
        <v>121</v>
      </c>
      <c r="L255" s="46"/>
      <c r="M255" s="209" t="s">
        <v>19</v>
      </c>
      <c r="N255" s="210" t="s">
        <v>43</v>
      </c>
      <c r="O255" s="86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122</v>
      </c>
      <c r="AT255" s="213" t="s">
        <v>117</v>
      </c>
      <c r="AU255" s="213" t="s">
        <v>82</v>
      </c>
      <c r="AY255" s="19" t="s">
        <v>115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80</v>
      </c>
      <c r="BK255" s="214">
        <f>ROUND(I255*H255,2)</f>
        <v>0</v>
      </c>
      <c r="BL255" s="19" t="s">
        <v>122</v>
      </c>
      <c r="BM255" s="213" t="s">
        <v>381</v>
      </c>
    </row>
    <row r="256" s="2" customFormat="1">
      <c r="A256" s="40"/>
      <c r="B256" s="41"/>
      <c r="C256" s="42"/>
      <c r="D256" s="215" t="s">
        <v>124</v>
      </c>
      <c r="E256" s="42"/>
      <c r="F256" s="216" t="s">
        <v>382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124</v>
      </c>
      <c r="AU256" s="19" t="s">
        <v>82</v>
      </c>
    </row>
    <row r="257" s="2" customFormat="1">
      <c r="A257" s="40"/>
      <c r="B257" s="41"/>
      <c r="C257" s="42"/>
      <c r="D257" s="220" t="s">
        <v>126</v>
      </c>
      <c r="E257" s="42"/>
      <c r="F257" s="221" t="s">
        <v>383</v>
      </c>
      <c r="G257" s="42"/>
      <c r="H257" s="42"/>
      <c r="I257" s="217"/>
      <c r="J257" s="42"/>
      <c r="K257" s="42"/>
      <c r="L257" s="46"/>
      <c r="M257" s="218"/>
      <c r="N257" s="219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126</v>
      </c>
      <c r="AU257" s="19" t="s">
        <v>82</v>
      </c>
    </row>
    <row r="258" s="13" customFormat="1">
      <c r="A258" s="13"/>
      <c r="B258" s="222"/>
      <c r="C258" s="223"/>
      <c r="D258" s="215" t="s">
        <v>128</v>
      </c>
      <c r="E258" s="224" t="s">
        <v>19</v>
      </c>
      <c r="F258" s="225" t="s">
        <v>384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128</v>
      </c>
      <c r="AU258" s="231" t="s">
        <v>82</v>
      </c>
      <c r="AV258" s="13" t="s">
        <v>80</v>
      </c>
      <c r="AW258" s="13" t="s">
        <v>33</v>
      </c>
      <c r="AX258" s="13" t="s">
        <v>72</v>
      </c>
      <c r="AY258" s="231" t="s">
        <v>115</v>
      </c>
    </row>
    <row r="259" s="14" customFormat="1">
      <c r="A259" s="14"/>
      <c r="B259" s="232"/>
      <c r="C259" s="233"/>
      <c r="D259" s="215" t="s">
        <v>128</v>
      </c>
      <c r="E259" s="234" t="s">
        <v>19</v>
      </c>
      <c r="F259" s="235" t="s">
        <v>80</v>
      </c>
      <c r="G259" s="233"/>
      <c r="H259" s="236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128</v>
      </c>
      <c r="AU259" s="242" t="s">
        <v>82</v>
      </c>
      <c r="AV259" s="14" t="s">
        <v>82</v>
      </c>
      <c r="AW259" s="14" t="s">
        <v>33</v>
      </c>
      <c r="AX259" s="14" t="s">
        <v>72</v>
      </c>
      <c r="AY259" s="242" t="s">
        <v>115</v>
      </c>
    </row>
    <row r="260" s="13" customFormat="1">
      <c r="A260" s="13"/>
      <c r="B260" s="222"/>
      <c r="C260" s="223"/>
      <c r="D260" s="215" t="s">
        <v>128</v>
      </c>
      <c r="E260" s="224" t="s">
        <v>19</v>
      </c>
      <c r="F260" s="225" t="s">
        <v>385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128</v>
      </c>
      <c r="AU260" s="231" t="s">
        <v>82</v>
      </c>
      <c r="AV260" s="13" t="s">
        <v>80</v>
      </c>
      <c r="AW260" s="13" t="s">
        <v>33</v>
      </c>
      <c r="AX260" s="13" t="s">
        <v>72</v>
      </c>
      <c r="AY260" s="231" t="s">
        <v>115</v>
      </c>
    </row>
    <row r="261" s="14" customFormat="1">
      <c r="A261" s="14"/>
      <c r="B261" s="232"/>
      <c r="C261" s="233"/>
      <c r="D261" s="215" t="s">
        <v>128</v>
      </c>
      <c r="E261" s="234" t="s">
        <v>19</v>
      </c>
      <c r="F261" s="235" t="s">
        <v>82</v>
      </c>
      <c r="G261" s="233"/>
      <c r="H261" s="236">
        <v>2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2" t="s">
        <v>128</v>
      </c>
      <c r="AU261" s="242" t="s">
        <v>82</v>
      </c>
      <c r="AV261" s="14" t="s">
        <v>82</v>
      </c>
      <c r="AW261" s="14" t="s">
        <v>33</v>
      </c>
      <c r="AX261" s="14" t="s">
        <v>72</v>
      </c>
      <c r="AY261" s="242" t="s">
        <v>115</v>
      </c>
    </row>
    <row r="262" s="13" customFormat="1">
      <c r="A262" s="13"/>
      <c r="B262" s="222"/>
      <c r="C262" s="223"/>
      <c r="D262" s="215" t="s">
        <v>128</v>
      </c>
      <c r="E262" s="224" t="s">
        <v>19</v>
      </c>
      <c r="F262" s="225" t="s">
        <v>386</v>
      </c>
      <c r="G262" s="223"/>
      <c r="H262" s="224" t="s">
        <v>19</v>
      </c>
      <c r="I262" s="226"/>
      <c r="J262" s="223"/>
      <c r="K262" s="223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128</v>
      </c>
      <c r="AU262" s="231" t="s">
        <v>82</v>
      </c>
      <c r="AV262" s="13" t="s">
        <v>80</v>
      </c>
      <c r="AW262" s="13" t="s">
        <v>33</v>
      </c>
      <c r="AX262" s="13" t="s">
        <v>72</v>
      </c>
      <c r="AY262" s="231" t="s">
        <v>115</v>
      </c>
    </row>
    <row r="263" s="14" customFormat="1">
      <c r="A263" s="14"/>
      <c r="B263" s="232"/>
      <c r="C263" s="233"/>
      <c r="D263" s="215" t="s">
        <v>128</v>
      </c>
      <c r="E263" s="234" t="s">
        <v>19</v>
      </c>
      <c r="F263" s="235" t="s">
        <v>80</v>
      </c>
      <c r="G263" s="233"/>
      <c r="H263" s="236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128</v>
      </c>
      <c r="AU263" s="242" t="s">
        <v>82</v>
      </c>
      <c r="AV263" s="14" t="s">
        <v>82</v>
      </c>
      <c r="AW263" s="14" t="s">
        <v>33</v>
      </c>
      <c r="AX263" s="14" t="s">
        <v>72</v>
      </c>
      <c r="AY263" s="242" t="s">
        <v>115</v>
      </c>
    </row>
    <row r="264" s="15" customFormat="1">
      <c r="A264" s="15"/>
      <c r="B264" s="243"/>
      <c r="C264" s="244"/>
      <c r="D264" s="215" t="s">
        <v>128</v>
      </c>
      <c r="E264" s="245" t="s">
        <v>19</v>
      </c>
      <c r="F264" s="246" t="s">
        <v>149</v>
      </c>
      <c r="G264" s="244"/>
      <c r="H264" s="247">
        <v>4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3" t="s">
        <v>128</v>
      </c>
      <c r="AU264" s="253" t="s">
        <v>82</v>
      </c>
      <c r="AV264" s="15" t="s">
        <v>122</v>
      </c>
      <c r="AW264" s="15" t="s">
        <v>33</v>
      </c>
      <c r="AX264" s="15" t="s">
        <v>80</v>
      </c>
      <c r="AY264" s="253" t="s">
        <v>115</v>
      </c>
    </row>
    <row r="265" s="2" customFormat="1" ht="24.15" customHeight="1">
      <c r="A265" s="40"/>
      <c r="B265" s="41"/>
      <c r="C265" s="254" t="s">
        <v>387</v>
      </c>
      <c r="D265" s="254" t="s">
        <v>205</v>
      </c>
      <c r="E265" s="255" t="s">
        <v>388</v>
      </c>
      <c r="F265" s="256" t="s">
        <v>389</v>
      </c>
      <c r="G265" s="257" t="s">
        <v>242</v>
      </c>
      <c r="H265" s="258">
        <v>1</v>
      </c>
      <c r="I265" s="259"/>
      <c r="J265" s="260">
        <f>ROUND(I265*H265,2)</f>
        <v>0</v>
      </c>
      <c r="K265" s="256" t="s">
        <v>19</v>
      </c>
      <c r="L265" s="261"/>
      <c r="M265" s="262" t="s">
        <v>19</v>
      </c>
      <c r="N265" s="263" t="s">
        <v>43</v>
      </c>
      <c r="O265" s="86"/>
      <c r="P265" s="211">
        <f>O265*H265</f>
        <v>0</v>
      </c>
      <c r="Q265" s="211">
        <v>0.0011999999999999999</v>
      </c>
      <c r="R265" s="211">
        <f>Q265*H265</f>
        <v>0.0011999999999999999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179</v>
      </c>
      <c r="AT265" s="213" t="s">
        <v>205</v>
      </c>
      <c r="AU265" s="213" t="s">
        <v>82</v>
      </c>
      <c r="AY265" s="19" t="s">
        <v>115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80</v>
      </c>
      <c r="BK265" s="214">
        <f>ROUND(I265*H265,2)</f>
        <v>0</v>
      </c>
      <c r="BL265" s="19" t="s">
        <v>122</v>
      </c>
      <c r="BM265" s="213" t="s">
        <v>390</v>
      </c>
    </row>
    <row r="266" s="2" customFormat="1">
      <c r="A266" s="40"/>
      <c r="B266" s="41"/>
      <c r="C266" s="42"/>
      <c r="D266" s="215" t="s">
        <v>124</v>
      </c>
      <c r="E266" s="42"/>
      <c r="F266" s="216" t="s">
        <v>389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124</v>
      </c>
      <c r="AU266" s="19" t="s">
        <v>82</v>
      </c>
    </row>
    <row r="267" s="2" customFormat="1" ht="24.15" customHeight="1">
      <c r="A267" s="40"/>
      <c r="B267" s="41"/>
      <c r="C267" s="254" t="s">
        <v>391</v>
      </c>
      <c r="D267" s="254" t="s">
        <v>205</v>
      </c>
      <c r="E267" s="255" t="s">
        <v>392</v>
      </c>
      <c r="F267" s="256" t="s">
        <v>393</v>
      </c>
      <c r="G267" s="257" t="s">
        <v>242</v>
      </c>
      <c r="H267" s="258">
        <v>2</v>
      </c>
      <c r="I267" s="259"/>
      <c r="J267" s="260">
        <f>ROUND(I267*H267,2)</f>
        <v>0</v>
      </c>
      <c r="K267" s="256" t="s">
        <v>19</v>
      </c>
      <c r="L267" s="261"/>
      <c r="M267" s="262" t="s">
        <v>19</v>
      </c>
      <c r="N267" s="263" t="s">
        <v>43</v>
      </c>
      <c r="O267" s="86"/>
      <c r="P267" s="211">
        <f>O267*H267</f>
        <v>0</v>
      </c>
      <c r="Q267" s="211">
        <v>0.0018</v>
      </c>
      <c r="R267" s="211">
        <f>Q267*H267</f>
        <v>0.0035999999999999999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179</v>
      </c>
      <c r="AT267" s="213" t="s">
        <v>205</v>
      </c>
      <c r="AU267" s="213" t="s">
        <v>82</v>
      </c>
      <c r="AY267" s="19" t="s">
        <v>115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80</v>
      </c>
      <c r="BK267" s="214">
        <f>ROUND(I267*H267,2)</f>
        <v>0</v>
      </c>
      <c r="BL267" s="19" t="s">
        <v>122</v>
      </c>
      <c r="BM267" s="213" t="s">
        <v>394</v>
      </c>
    </row>
    <row r="268" s="2" customFormat="1">
      <c r="A268" s="40"/>
      <c r="B268" s="41"/>
      <c r="C268" s="42"/>
      <c r="D268" s="215" t="s">
        <v>124</v>
      </c>
      <c r="E268" s="42"/>
      <c r="F268" s="216" t="s">
        <v>393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124</v>
      </c>
      <c r="AU268" s="19" t="s">
        <v>82</v>
      </c>
    </row>
    <row r="269" s="2" customFormat="1" ht="16.5" customHeight="1">
      <c r="A269" s="40"/>
      <c r="B269" s="41"/>
      <c r="C269" s="254" t="s">
        <v>395</v>
      </c>
      <c r="D269" s="254" t="s">
        <v>205</v>
      </c>
      <c r="E269" s="255" t="s">
        <v>396</v>
      </c>
      <c r="F269" s="256" t="s">
        <v>397</v>
      </c>
      <c r="G269" s="257" t="s">
        <v>242</v>
      </c>
      <c r="H269" s="258">
        <v>1</v>
      </c>
      <c r="I269" s="259"/>
      <c r="J269" s="260">
        <f>ROUND(I269*H269,2)</f>
        <v>0</v>
      </c>
      <c r="K269" s="256" t="s">
        <v>19</v>
      </c>
      <c r="L269" s="261"/>
      <c r="M269" s="262" t="s">
        <v>19</v>
      </c>
      <c r="N269" s="263" t="s">
        <v>43</v>
      </c>
      <c r="O269" s="86"/>
      <c r="P269" s="211">
        <f>O269*H269</f>
        <v>0</v>
      </c>
      <c r="Q269" s="211">
        <v>0.00331</v>
      </c>
      <c r="R269" s="211">
        <f>Q269*H269</f>
        <v>0.00331</v>
      </c>
      <c r="S269" s="211">
        <v>0</v>
      </c>
      <c r="T269" s="21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3" t="s">
        <v>179</v>
      </c>
      <c r="AT269" s="213" t="s">
        <v>205</v>
      </c>
      <c r="AU269" s="213" t="s">
        <v>82</v>
      </c>
      <c r="AY269" s="19" t="s">
        <v>115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80</v>
      </c>
      <c r="BK269" s="214">
        <f>ROUND(I269*H269,2)</f>
        <v>0</v>
      </c>
      <c r="BL269" s="19" t="s">
        <v>122</v>
      </c>
      <c r="BM269" s="213" t="s">
        <v>398</v>
      </c>
    </row>
    <row r="270" s="2" customFormat="1">
      <c r="A270" s="40"/>
      <c r="B270" s="41"/>
      <c r="C270" s="42"/>
      <c r="D270" s="215" t="s">
        <v>124</v>
      </c>
      <c r="E270" s="42"/>
      <c r="F270" s="216" t="s">
        <v>397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124</v>
      </c>
      <c r="AU270" s="19" t="s">
        <v>82</v>
      </c>
    </row>
    <row r="271" s="2" customFormat="1" ht="16.5" customHeight="1">
      <c r="A271" s="40"/>
      <c r="B271" s="41"/>
      <c r="C271" s="202" t="s">
        <v>399</v>
      </c>
      <c r="D271" s="202" t="s">
        <v>117</v>
      </c>
      <c r="E271" s="203" t="s">
        <v>400</v>
      </c>
      <c r="F271" s="204" t="s">
        <v>401</v>
      </c>
      <c r="G271" s="205" t="s">
        <v>242</v>
      </c>
      <c r="H271" s="206">
        <v>1</v>
      </c>
      <c r="I271" s="207"/>
      <c r="J271" s="208">
        <f>ROUND(I271*H271,2)</f>
        <v>0</v>
      </c>
      <c r="K271" s="204" t="s">
        <v>121</v>
      </c>
      <c r="L271" s="46"/>
      <c r="M271" s="209" t="s">
        <v>19</v>
      </c>
      <c r="N271" s="210" t="s">
        <v>43</v>
      </c>
      <c r="O271" s="86"/>
      <c r="P271" s="211">
        <f>O271*H271</f>
        <v>0</v>
      </c>
      <c r="Q271" s="211">
        <v>0.0016199999999999999</v>
      </c>
      <c r="R271" s="211">
        <f>Q271*H271</f>
        <v>0.0016199999999999999</v>
      </c>
      <c r="S271" s="211">
        <v>0</v>
      </c>
      <c r="T271" s="21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3" t="s">
        <v>122</v>
      </c>
      <c r="AT271" s="213" t="s">
        <v>117</v>
      </c>
      <c r="AU271" s="213" t="s">
        <v>82</v>
      </c>
      <c r="AY271" s="19" t="s">
        <v>115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9" t="s">
        <v>80</v>
      </c>
      <c r="BK271" s="214">
        <f>ROUND(I271*H271,2)</f>
        <v>0</v>
      </c>
      <c r="BL271" s="19" t="s">
        <v>122</v>
      </c>
      <c r="BM271" s="213" t="s">
        <v>402</v>
      </c>
    </row>
    <row r="272" s="2" customFormat="1">
      <c r="A272" s="40"/>
      <c r="B272" s="41"/>
      <c r="C272" s="42"/>
      <c r="D272" s="215" t="s">
        <v>124</v>
      </c>
      <c r="E272" s="42"/>
      <c r="F272" s="216" t="s">
        <v>403</v>
      </c>
      <c r="G272" s="42"/>
      <c r="H272" s="42"/>
      <c r="I272" s="217"/>
      <c r="J272" s="42"/>
      <c r="K272" s="42"/>
      <c r="L272" s="46"/>
      <c r="M272" s="218"/>
      <c r="N272" s="21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124</v>
      </c>
      <c r="AU272" s="19" t="s">
        <v>82</v>
      </c>
    </row>
    <row r="273" s="2" customFormat="1">
      <c r="A273" s="40"/>
      <c r="B273" s="41"/>
      <c r="C273" s="42"/>
      <c r="D273" s="220" t="s">
        <v>126</v>
      </c>
      <c r="E273" s="42"/>
      <c r="F273" s="221" t="s">
        <v>404</v>
      </c>
      <c r="G273" s="42"/>
      <c r="H273" s="42"/>
      <c r="I273" s="217"/>
      <c r="J273" s="42"/>
      <c r="K273" s="42"/>
      <c r="L273" s="46"/>
      <c r="M273" s="218"/>
      <c r="N273" s="219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126</v>
      </c>
      <c r="AU273" s="19" t="s">
        <v>82</v>
      </c>
    </row>
    <row r="274" s="2" customFormat="1" ht="16.5" customHeight="1">
      <c r="A274" s="40"/>
      <c r="B274" s="41"/>
      <c r="C274" s="254" t="s">
        <v>405</v>
      </c>
      <c r="D274" s="254" t="s">
        <v>205</v>
      </c>
      <c r="E274" s="255" t="s">
        <v>406</v>
      </c>
      <c r="F274" s="256" t="s">
        <v>407</v>
      </c>
      <c r="G274" s="257" t="s">
        <v>242</v>
      </c>
      <c r="H274" s="258">
        <v>1</v>
      </c>
      <c r="I274" s="259"/>
      <c r="J274" s="260">
        <f>ROUND(I274*H274,2)</f>
        <v>0</v>
      </c>
      <c r="K274" s="256" t="s">
        <v>121</v>
      </c>
      <c r="L274" s="261"/>
      <c r="M274" s="262" t="s">
        <v>19</v>
      </c>
      <c r="N274" s="263" t="s">
        <v>43</v>
      </c>
      <c r="O274" s="86"/>
      <c r="P274" s="211">
        <f>O274*H274</f>
        <v>0</v>
      </c>
      <c r="Q274" s="211">
        <v>0.01847</v>
      </c>
      <c r="R274" s="211">
        <f>Q274*H274</f>
        <v>0.01847</v>
      </c>
      <c r="S274" s="211">
        <v>0</v>
      </c>
      <c r="T274" s="21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179</v>
      </c>
      <c r="AT274" s="213" t="s">
        <v>205</v>
      </c>
      <c r="AU274" s="213" t="s">
        <v>82</v>
      </c>
      <c r="AY274" s="19" t="s">
        <v>115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80</v>
      </c>
      <c r="BK274" s="214">
        <f>ROUND(I274*H274,2)</f>
        <v>0</v>
      </c>
      <c r="BL274" s="19" t="s">
        <v>122</v>
      </c>
      <c r="BM274" s="213" t="s">
        <v>408</v>
      </c>
    </row>
    <row r="275" s="2" customFormat="1">
      <c r="A275" s="40"/>
      <c r="B275" s="41"/>
      <c r="C275" s="42"/>
      <c r="D275" s="215" t="s">
        <v>124</v>
      </c>
      <c r="E275" s="42"/>
      <c r="F275" s="216" t="s">
        <v>407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124</v>
      </c>
      <c r="AU275" s="19" t="s">
        <v>82</v>
      </c>
    </row>
    <row r="276" s="2" customFormat="1" ht="16.5" customHeight="1">
      <c r="A276" s="40"/>
      <c r="B276" s="41"/>
      <c r="C276" s="254" t="s">
        <v>409</v>
      </c>
      <c r="D276" s="254" t="s">
        <v>205</v>
      </c>
      <c r="E276" s="255" t="s">
        <v>410</v>
      </c>
      <c r="F276" s="256" t="s">
        <v>411</v>
      </c>
      <c r="G276" s="257" t="s">
        <v>242</v>
      </c>
      <c r="H276" s="258">
        <v>1</v>
      </c>
      <c r="I276" s="259"/>
      <c r="J276" s="260">
        <f>ROUND(I276*H276,2)</f>
        <v>0</v>
      </c>
      <c r="K276" s="256" t="s">
        <v>19</v>
      </c>
      <c r="L276" s="261"/>
      <c r="M276" s="262" t="s">
        <v>19</v>
      </c>
      <c r="N276" s="263" t="s">
        <v>43</v>
      </c>
      <c r="O276" s="86"/>
      <c r="P276" s="211">
        <f>O276*H276</f>
        <v>0</v>
      </c>
      <c r="Q276" s="211">
        <v>0.0067499999999999999</v>
      </c>
      <c r="R276" s="211">
        <f>Q276*H276</f>
        <v>0.0067499999999999999</v>
      </c>
      <c r="S276" s="211">
        <v>0</v>
      </c>
      <c r="T276" s="21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3" t="s">
        <v>179</v>
      </c>
      <c r="AT276" s="213" t="s">
        <v>205</v>
      </c>
      <c r="AU276" s="213" t="s">
        <v>82</v>
      </c>
      <c r="AY276" s="19" t="s">
        <v>115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9" t="s">
        <v>80</v>
      </c>
      <c r="BK276" s="214">
        <f>ROUND(I276*H276,2)</f>
        <v>0</v>
      </c>
      <c r="BL276" s="19" t="s">
        <v>122</v>
      </c>
      <c r="BM276" s="213" t="s">
        <v>412</v>
      </c>
    </row>
    <row r="277" s="2" customFormat="1">
      <c r="A277" s="40"/>
      <c r="B277" s="41"/>
      <c r="C277" s="42"/>
      <c r="D277" s="215" t="s">
        <v>124</v>
      </c>
      <c r="E277" s="42"/>
      <c r="F277" s="216" t="s">
        <v>411</v>
      </c>
      <c r="G277" s="42"/>
      <c r="H277" s="42"/>
      <c r="I277" s="217"/>
      <c r="J277" s="42"/>
      <c r="K277" s="42"/>
      <c r="L277" s="46"/>
      <c r="M277" s="218"/>
      <c r="N277" s="21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124</v>
      </c>
      <c r="AU277" s="19" t="s">
        <v>82</v>
      </c>
    </row>
    <row r="278" s="2" customFormat="1" ht="16.5" customHeight="1">
      <c r="A278" s="40"/>
      <c r="B278" s="41"/>
      <c r="C278" s="202" t="s">
        <v>413</v>
      </c>
      <c r="D278" s="202" t="s">
        <v>117</v>
      </c>
      <c r="E278" s="203" t="s">
        <v>414</v>
      </c>
      <c r="F278" s="204" t="s">
        <v>415</v>
      </c>
      <c r="G278" s="205" t="s">
        <v>242</v>
      </c>
      <c r="H278" s="206">
        <v>1</v>
      </c>
      <c r="I278" s="207"/>
      <c r="J278" s="208">
        <f>ROUND(I278*H278,2)</f>
        <v>0</v>
      </c>
      <c r="K278" s="204" t="s">
        <v>121</v>
      </c>
      <c r="L278" s="46"/>
      <c r="M278" s="209" t="s">
        <v>19</v>
      </c>
      <c r="N278" s="210" t="s">
        <v>43</v>
      </c>
      <c r="O278" s="86"/>
      <c r="P278" s="211">
        <f>O278*H278</f>
        <v>0</v>
      </c>
      <c r="Q278" s="211">
        <v>0.00165</v>
      </c>
      <c r="R278" s="211">
        <f>Q278*H278</f>
        <v>0.00165</v>
      </c>
      <c r="S278" s="211">
        <v>0</v>
      </c>
      <c r="T278" s="21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3" t="s">
        <v>122</v>
      </c>
      <c r="AT278" s="213" t="s">
        <v>117</v>
      </c>
      <c r="AU278" s="213" t="s">
        <v>82</v>
      </c>
      <c r="AY278" s="19" t="s">
        <v>115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9" t="s">
        <v>80</v>
      </c>
      <c r="BK278" s="214">
        <f>ROUND(I278*H278,2)</f>
        <v>0</v>
      </c>
      <c r="BL278" s="19" t="s">
        <v>122</v>
      </c>
      <c r="BM278" s="213" t="s">
        <v>416</v>
      </c>
    </row>
    <row r="279" s="2" customFormat="1">
      <c r="A279" s="40"/>
      <c r="B279" s="41"/>
      <c r="C279" s="42"/>
      <c r="D279" s="215" t="s">
        <v>124</v>
      </c>
      <c r="E279" s="42"/>
      <c r="F279" s="216" t="s">
        <v>417</v>
      </c>
      <c r="G279" s="42"/>
      <c r="H279" s="42"/>
      <c r="I279" s="217"/>
      <c r="J279" s="42"/>
      <c r="K279" s="42"/>
      <c r="L279" s="46"/>
      <c r="M279" s="218"/>
      <c r="N279" s="21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124</v>
      </c>
      <c r="AU279" s="19" t="s">
        <v>82</v>
      </c>
    </row>
    <row r="280" s="2" customFormat="1">
      <c r="A280" s="40"/>
      <c r="B280" s="41"/>
      <c r="C280" s="42"/>
      <c r="D280" s="220" t="s">
        <v>126</v>
      </c>
      <c r="E280" s="42"/>
      <c r="F280" s="221" t="s">
        <v>418</v>
      </c>
      <c r="G280" s="42"/>
      <c r="H280" s="42"/>
      <c r="I280" s="217"/>
      <c r="J280" s="42"/>
      <c r="K280" s="42"/>
      <c r="L280" s="46"/>
      <c r="M280" s="218"/>
      <c r="N280" s="219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126</v>
      </c>
      <c r="AU280" s="19" t="s">
        <v>82</v>
      </c>
    </row>
    <row r="281" s="2" customFormat="1" ht="16.5" customHeight="1">
      <c r="A281" s="40"/>
      <c r="B281" s="41"/>
      <c r="C281" s="254" t="s">
        <v>419</v>
      </c>
      <c r="D281" s="254" t="s">
        <v>205</v>
      </c>
      <c r="E281" s="255" t="s">
        <v>420</v>
      </c>
      <c r="F281" s="256" t="s">
        <v>421</v>
      </c>
      <c r="G281" s="257" t="s">
        <v>242</v>
      </c>
      <c r="H281" s="258">
        <v>1</v>
      </c>
      <c r="I281" s="259"/>
      <c r="J281" s="260">
        <f>ROUND(I281*H281,2)</f>
        <v>0</v>
      </c>
      <c r="K281" s="256" t="s">
        <v>121</v>
      </c>
      <c r="L281" s="261"/>
      <c r="M281" s="262" t="s">
        <v>19</v>
      </c>
      <c r="N281" s="263" t="s">
        <v>43</v>
      </c>
      <c r="O281" s="86"/>
      <c r="P281" s="211">
        <f>O281*H281</f>
        <v>0</v>
      </c>
      <c r="Q281" s="211">
        <v>0.024500000000000001</v>
      </c>
      <c r="R281" s="211">
        <f>Q281*H281</f>
        <v>0.024500000000000001</v>
      </c>
      <c r="S281" s="211">
        <v>0</v>
      </c>
      <c r="T281" s="21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3" t="s">
        <v>179</v>
      </c>
      <c r="AT281" s="213" t="s">
        <v>205</v>
      </c>
      <c r="AU281" s="213" t="s">
        <v>82</v>
      </c>
      <c r="AY281" s="19" t="s">
        <v>115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9" t="s">
        <v>80</v>
      </c>
      <c r="BK281" s="214">
        <f>ROUND(I281*H281,2)</f>
        <v>0</v>
      </c>
      <c r="BL281" s="19" t="s">
        <v>122</v>
      </c>
      <c r="BM281" s="213" t="s">
        <v>422</v>
      </c>
    </row>
    <row r="282" s="2" customFormat="1">
      <c r="A282" s="40"/>
      <c r="B282" s="41"/>
      <c r="C282" s="42"/>
      <c r="D282" s="215" t="s">
        <v>124</v>
      </c>
      <c r="E282" s="42"/>
      <c r="F282" s="216" t="s">
        <v>421</v>
      </c>
      <c r="G282" s="42"/>
      <c r="H282" s="42"/>
      <c r="I282" s="217"/>
      <c r="J282" s="42"/>
      <c r="K282" s="42"/>
      <c r="L282" s="46"/>
      <c r="M282" s="218"/>
      <c r="N282" s="219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124</v>
      </c>
      <c r="AU282" s="19" t="s">
        <v>82</v>
      </c>
    </row>
    <row r="283" s="2" customFormat="1" ht="16.5" customHeight="1">
      <c r="A283" s="40"/>
      <c r="B283" s="41"/>
      <c r="C283" s="254" t="s">
        <v>423</v>
      </c>
      <c r="D283" s="254" t="s">
        <v>205</v>
      </c>
      <c r="E283" s="255" t="s">
        <v>424</v>
      </c>
      <c r="F283" s="256" t="s">
        <v>425</v>
      </c>
      <c r="G283" s="257" t="s">
        <v>242</v>
      </c>
      <c r="H283" s="258">
        <v>1</v>
      </c>
      <c r="I283" s="259"/>
      <c r="J283" s="260">
        <f>ROUND(I283*H283,2)</f>
        <v>0</v>
      </c>
      <c r="K283" s="256" t="s">
        <v>19</v>
      </c>
      <c r="L283" s="261"/>
      <c r="M283" s="262" t="s">
        <v>19</v>
      </c>
      <c r="N283" s="263" t="s">
        <v>43</v>
      </c>
      <c r="O283" s="86"/>
      <c r="P283" s="211">
        <f>O283*H283</f>
        <v>0</v>
      </c>
      <c r="Q283" s="211">
        <v>0.0049100000000000003</v>
      </c>
      <c r="R283" s="211">
        <f>Q283*H283</f>
        <v>0.0049100000000000003</v>
      </c>
      <c r="S283" s="211">
        <v>0</v>
      </c>
      <c r="T283" s="21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3" t="s">
        <v>179</v>
      </c>
      <c r="AT283" s="213" t="s">
        <v>205</v>
      </c>
      <c r="AU283" s="213" t="s">
        <v>82</v>
      </c>
      <c r="AY283" s="19" t="s">
        <v>115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9" t="s">
        <v>80</v>
      </c>
      <c r="BK283" s="214">
        <f>ROUND(I283*H283,2)</f>
        <v>0</v>
      </c>
      <c r="BL283" s="19" t="s">
        <v>122</v>
      </c>
      <c r="BM283" s="213" t="s">
        <v>426</v>
      </c>
    </row>
    <row r="284" s="2" customFormat="1">
      <c r="A284" s="40"/>
      <c r="B284" s="41"/>
      <c r="C284" s="42"/>
      <c r="D284" s="215" t="s">
        <v>124</v>
      </c>
      <c r="E284" s="42"/>
      <c r="F284" s="216" t="s">
        <v>425</v>
      </c>
      <c r="G284" s="42"/>
      <c r="H284" s="42"/>
      <c r="I284" s="217"/>
      <c r="J284" s="42"/>
      <c r="K284" s="42"/>
      <c r="L284" s="46"/>
      <c r="M284" s="218"/>
      <c r="N284" s="219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124</v>
      </c>
      <c r="AU284" s="19" t="s">
        <v>82</v>
      </c>
    </row>
    <row r="285" s="2" customFormat="1" ht="16.5" customHeight="1">
      <c r="A285" s="40"/>
      <c r="B285" s="41"/>
      <c r="C285" s="202" t="s">
        <v>427</v>
      </c>
      <c r="D285" s="202" t="s">
        <v>117</v>
      </c>
      <c r="E285" s="203" t="s">
        <v>428</v>
      </c>
      <c r="F285" s="204" t="s">
        <v>429</v>
      </c>
      <c r="G285" s="205" t="s">
        <v>120</v>
      </c>
      <c r="H285" s="206">
        <v>65.299999999999997</v>
      </c>
      <c r="I285" s="207"/>
      <c r="J285" s="208">
        <f>ROUND(I285*H285,2)</f>
        <v>0</v>
      </c>
      <c r="K285" s="204" t="s">
        <v>121</v>
      </c>
      <c r="L285" s="46"/>
      <c r="M285" s="209" t="s">
        <v>19</v>
      </c>
      <c r="N285" s="210" t="s">
        <v>43</v>
      </c>
      <c r="O285" s="86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3" t="s">
        <v>122</v>
      </c>
      <c r="AT285" s="213" t="s">
        <v>117</v>
      </c>
      <c r="AU285" s="213" t="s">
        <v>82</v>
      </c>
      <c r="AY285" s="19" t="s">
        <v>115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9" t="s">
        <v>80</v>
      </c>
      <c r="BK285" s="214">
        <f>ROUND(I285*H285,2)</f>
        <v>0</v>
      </c>
      <c r="BL285" s="19" t="s">
        <v>122</v>
      </c>
      <c r="BM285" s="213" t="s">
        <v>430</v>
      </c>
    </row>
    <row r="286" s="2" customFormat="1">
      <c r="A286" s="40"/>
      <c r="B286" s="41"/>
      <c r="C286" s="42"/>
      <c r="D286" s="215" t="s">
        <v>124</v>
      </c>
      <c r="E286" s="42"/>
      <c r="F286" s="216" t="s">
        <v>431</v>
      </c>
      <c r="G286" s="42"/>
      <c r="H286" s="42"/>
      <c r="I286" s="217"/>
      <c r="J286" s="42"/>
      <c r="K286" s="42"/>
      <c r="L286" s="46"/>
      <c r="M286" s="218"/>
      <c r="N286" s="219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124</v>
      </c>
      <c r="AU286" s="19" t="s">
        <v>82</v>
      </c>
    </row>
    <row r="287" s="2" customFormat="1">
      <c r="A287" s="40"/>
      <c r="B287" s="41"/>
      <c r="C287" s="42"/>
      <c r="D287" s="220" t="s">
        <v>126</v>
      </c>
      <c r="E287" s="42"/>
      <c r="F287" s="221" t="s">
        <v>432</v>
      </c>
      <c r="G287" s="42"/>
      <c r="H287" s="42"/>
      <c r="I287" s="217"/>
      <c r="J287" s="42"/>
      <c r="K287" s="42"/>
      <c r="L287" s="46"/>
      <c r="M287" s="218"/>
      <c r="N287" s="21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126</v>
      </c>
      <c r="AU287" s="19" t="s">
        <v>82</v>
      </c>
    </row>
    <row r="288" s="2" customFormat="1" ht="16.5" customHeight="1">
      <c r="A288" s="40"/>
      <c r="B288" s="41"/>
      <c r="C288" s="202" t="s">
        <v>433</v>
      </c>
      <c r="D288" s="202" t="s">
        <v>117</v>
      </c>
      <c r="E288" s="203" t="s">
        <v>434</v>
      </c>
      <c r="F288" s="204" t="s">
        <v>435</v>
      </c>
      <c r="G288" s="205" t="s">
        <v>120</v>
      </c>
      <c r="H288" s="206">
        <v>65.299999999999997</v>
      </c>
      <c r="I288" s="207"/>
      <c r="J288" s="208">
        <f>ROUND(I288*H288,2)</f>
        <v>0</v>
      </c>
      <c r="K288" s="204" t="s">
        <v>121</v>
      </c>
      <c r="L288" s="46"/>
      <c r="M288" s="209" t="s">
        <v>19</v>
      </c>
      <c r="N288" s="210" t="s">
        <v>43</v>
      </c>
      <c r="O288" s="86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3" t="s">
        <v>122</v>
      </c>
      <c r="AT288" s="213" t="s">
        <v>117</v>
      </c>
      <c r="AU288" s="213" t="s">
        <v>82</v>
      </c>
      <c r="AY288" s="19" t="s">
        <v>115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9" t="s">
        <v>80</v>
      </c>
      <c r="BK288" s="214">
        <f>ROUND(I288*H288,2)</f>
        <v>0</v>
      </c>
      <c r="BL288" s="19" t="s">
        <v>122</v>
      </c>
      <c r="BM288" s="213" t="s">
        <v>436</v>
      </c>
    </row>
    <row r="289" s="2" customFormat="1">
      <c r="A289" s="40"/>
      <c r="B289" s="41"/>
      <c r="C289" s="42"/>
      <c r="D289" s="215" t="s">
        <v>124</v>
      </c>
      <c r="E289" s="42"/>
      <c r="F289" s="216" t="s">
        <v>435</v>
      </c>
      <c r="G289" s="42"/>
      <c r="H289" s="42"/>
      <c r="I289" s="217"/>
      <c r="J289" s="42"/>
      <c r="K289" s="42"/>
      <c r="L289" s="46"/>
      <c r="M289" s="218"/>
      <c r="N289" s="21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124</v>
      </c>
      <c r="AU289" s="19" t="s">
        <v>82</v>
      </c>
    </row>
    <row r="290" s="2" customFormat="1">
      <c r="A290" s="40"/>
      <c r="B290" s="41"/>
      <c r="C290" s="42"/>
      <c r="D290" s="220" t="s">
        <v>126</v>
      </c>
      <c r="E290" s="42"/>
      <c r="F290" s="221" t="s">
        <v>437</v>
      </c>
      <c r="G290" s="42"/>
      <c r="H290" s="42"/>
      <c r="I290" s="217"/>
      <c r="J290" s="42"/>
      <c r="K290" s="42"/>
      <c r="L290" s="46"/>
      <c r="M290" s="218"/>
      <c r="N290" s="219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126</v>
      </c>
      <c r="AU290" s="19" t="s">
        <v>82</v>
      </c>
    </row>
    <row r="291" s="2" customFormat="1" ht="16.5" customHeight="1">
      <c r="A291" s="40"/>
      <c r="B291" s="41"/>
      <c r="C291" s="202" t="s">
        <v>438</v>
      </c>
      <c r="D291" s="202" t="s">
        <v>117</v>
      </c>
      <c r="E291" s="203" t="s">
        <v>439</v>
      </c>
      <c r="F291" s="204" t="s">
        <v>440</v>
      </c>
      <c r="G291" s="205" t="s">
        <v>242</v>
      </c>
      <c r="H291" s="206">
        <v>2</v>
      </c>
      <c r="I291" s="207"/>
      <c r="J291" s="208">
        <f>ROUND(I291*H291,2)</f>
        <v>0</v>
      </c>
      <c r="K291" s="204" t="s">
        <v>121</v>
      </c>
      <c r="L291" s="46"/>
      <c r="M291" s="209" t="s">
        <v>19</v>
      </c>
      <c r="N291" s="210" t="s">
        <v>43</v>
      </c>
      <c r="O291" s="86"/>
      <c r="P291" s="211">
        <f>O291*H291</f>
        <v>0</v>
      </c>
      <c r="Q291" s="211">
        <v>0.45937</v>
      </c>
      <c r="R291" s="211">
        <f>Q291*H291</f>
        <v>0.91874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122</v>
      </c>
      <c r="AT291" s="213" t="s">
        <v>117</v>
      </c>
      <c r="AU291" s="213" t="s">
        <v>82</v>
      </c>
      <c r="AY291" s="19" t="s">
        <v>115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80</v>
      </c>
      <c r="BK291" s="214">
        <f>ROUND(I291*H291,2)</f>
        <v>0</v>
      </c>
      <c r="BL291" s="19" t="s">
        <v>122</v>
      </c>
      <c r="BM291" s="213" t="s">
        <v>441</v>
      </c>
    </row>
    <row r="292" s="2" customFormat="1">
      <c r="A292" s="40"/>
      <c r="B292" s="41"/>
      <c r="C292" s="42"/>
      <c r="D292" s="215" t="s">
        <v>124</v>
      </c>
      <c r="E292" s="42"/>
      <c r="F292" s="216" t="s">
        <v>442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124</v>
      </c>
      <c r="AU292" s="19" t="s">
        <v>82</v>
      </c>
    </row>
    <row r="293" s="2" customFormat="1">
      <c r="A293" s="40"/>
      <c r="B293" s="41"/>
      <c r="C293" s="42"/>
      <c r="D293" s="220" t="s">
        <v>126</v>
      </c>
      <c r="E293" s="42"/>
      <c r="F293" s="221" t="s">
        <v>443</v>
      </c>
      <c r="G293" s="42"/>
      <c r="H293" s="42"/>
      <c r="I293" s="217"/>
      <c r="J293" s="42"/>
      <c r="K293" s="42"/>
      <c r="L293" s="46"/>
      <c r="M293" s="218"/>
      <c r="N293" s="219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126</v>
      </c>
      <c r="AU293" s="19" t="s">
        <v>82</v>
      </c>
    </row>
    <row r="294" s="2" customFormat="1" ht="16.5" customHeight="1">
      <c r="A294" s="40"/>
      <c r="B294" s="41"/>
      <c r="C294" s="202" t="s">
        <v>444</v>
      </c>
      <c r="D294" s="202" t="s">
        <v>117</v>
      </c>
      <c r="E294" s="203" t="s">
        <v>445</v>
      </c>
      <c r="F294" s="204" t="s">
        <v>446</v>
      </c>
      <c r="G294" s="205" t="s">
        <v>242</v>
      </c>
      <c r="H294" s="206">
        <v>2</v>
      </c>
      <c r="I294" s="207"/>
      <c r="J294" s="208">
        <f>ROUND(I294*H294,2)</f>
        <v>0</v>
      </c>
      <c r="K294" s="204" t="s">
        <v>121</v>
      </c>
      <c r="L294" s="46"/>
      <c r="M294" s="209" t="s">
        <v>19</v>
      </c>
      <c r="N294" s="210" t="s">
        <v>43</v>
      </c>
      <c r="O294" s="86"/>
      <c r="P294" s="211">
        <f>O294*H294</f>
        <v>0</v>
      </c>
      <c r="Q294" s="211">
        <v>0.040000000000000001</v>
      </c>
      <c r="R294" s="211">
        <f>Q294*H294</f>
        <v>0.080000000000000002</v>
      </c>
      <c r="S294" s="211">
        <v>0</v>
      </c>
      <c r="T294" s="212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3" t="s">
        <v>122</v>
      </c>
      <c r="AT294" s="213" t="s">
        <v>117</v>
      </c>
      <c r="AU294" s="213" t="s">
        <v>82</v>
      </c>
      <c r="AY294" s="19" t="s">
        <v>115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9" t="s">
        <v>80</v>
      </c>
      <c r="BK294" s="214">
        <f>ROUND(I294*H294,2)</f>
        <v>0</v>
      </c>
      <c r="BL294" s="19" t="s">
        <v>122</v>
      </c>
      <c r="BM294" s="213" t="s">
        <v>447</v>
      </c>
    </row>
    <row r="295" s="2" customFormat="1">
      <c r="A295" s="40"/>
      <c r="B295" s="41"/>
      <c r="C295" s="42"/>
      <c r="D295" s="215" t="s">
        <v>124</v>
      </c>
      <c r="E295" s="42"/>
      <c r="F295" s="216" t="s">
        <v>446</v>
      </c>
      <c r="G295" s="42"/>
      <c r="H295" s="42"/>
      <c r="I295" s="217"/>
      <c r="J295" s="42"/>
      <c r="K295" s="42"/>
      <c r="L295" s="46"/>
      <c r="M295" s="218"/>
      <c r="N295" s="21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124</v>
      </c>
      <c r="AU295" s="19" t="s">
        <v>82</v>
      </c>
    </row>
    <row r="296" s="2" customFormat="1">
      <c r="A296" s="40"/>
      <c r="B296" s="41"/>
      <c r="C296" s="42"/>
      <c r="D296" s="220" t="s">
        <v>126</v>
      </c>
      <c r="E296" s="42"/>
      <c r="F296" s="221" t="s">
        <v>448</v>
      </c>
      <c r="G296" s="42"/>
      <c r="H296" s="42"/>
      <c r="I296" s="217"/>
      <c r="J296" s="42"/>
      <c r="K296" s="42"/>
      <c r="L296" s="46"/>
      <c r="M296" s="218"/>
      <c r="N296" s="219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126</v>
      </c>
      <c r="AU296" s="19" t="s">
        <v>82</v>
      </c>
    </row>
    <row r="297" s="2" customFormat="1" ht="16.5" customHeight="1">
      <c r="A297" s="40"/>
      <c r="B297" s="41"/>
      <c r="C297" s="254" t="s">
        <v>449</v>
      </c>
      <c r="D297" s="254" t="s">
        <v>205</v>
      </c>
      <c r="E297" s="255" t="s">
        <v>450</v>
      </c>
      <c r="F297" s="256" t="s">
        <v>451</v>
      </c>
      <c r="G297" s="257" t="s">
        <v>242</v>
      </c>
      <c r="H297" s="258">
        <v>2</v>
      </c>
      <c r="I297" s="259"/>
      <c r="J297" s="260">
        <f>ROUND(I297*H297,2)</f>
        <v>0</v>
      </c>
      <c r="K297" s="256" t="s">
        <v>121</v>
      </c>
      <c r="L297" s="261"/>
      <c r="M297" s="262" t="s">
        <v>19</v>
      </c>
      <c r="N297" s="263" t="s">
        <v>43</v>
      </c>
      <c r="O297" s="86"/>
      <c r="P297" s="211">
        <f>O297*H297</f>
        <v>0</v>
      </c>
      <c r="Q297" s="211">
        <v>0.013299999999999999</v>
      </c>
      <c r="R297" s="211">
        <f>Q297*H297</f>
        <v>0.026599999999999999</v>
      </c>
      <c r="S297" s="211">
        <v>0</v>
      </c>
      <c r="T297" s="21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3" t="s">
        <v>179</v>
      </c>
      <c r="AT297" s="213" t="s">
        <v>205</v>
      </c>
      <c r="AU297" s="213" t="s">
        <v>82</v>
      </c>
      <c r="AY297" s="19" t="s">
        <v>115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9" t="s">
        <v>80</v>
      </c>
      <c r="BK297" s="214">
        <f>ROUND(I297*H297,2)</f>
        <v>0</v>
      </c>
      <c r="BL297" s="19" t="s">
        <v>122</v>
      </c>
      <c r="BM297" s="213" t="s">
        <v>452</v>
      </c>
    </row>
    <row r="298" s="2" customFormat="1">
      <c r="A298" s="40"/>
      <c r="B298" s="41"/>
      <c r="C298" s="42"/>
      <c r="D298" s="215" t="s">
        <v>124</v>
      </c>
      <c r="E298" s="42"/>
      <c r="F298" s="216" t="s">
        <v>451</v>
      </c>
      <c r="G298" s="42"/>
      <c r="H298" s="42"/>
      <c r="I298" s="217"/>
      <c r="J298" s="42"/>
      <c r="K298" s="42"/>
      <c r="L298" s="46"/>
      <c r="M298" s="218"/>
      <c r="N298" s="219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124</v>
      </c>
      <c r="AU298" s="19" t="s">
        <v>82</v>
      </c>
    </row>
    <row r="299" s="2" customFormat="1" ht="16.5" customHeight="1">
      <c r="A299" s="40"/>
      <c r="B299" s="41"/>
      <c r="C299" s="202" t="s">
        <v>453</v>
      </c>
      <c r="D299" s="202" t="s">
        <v>117</v>
      </c>
      <c r="E299" s="203" t="s">
        <v>454</v>
      </c>
      <c r="F299" s="204" t="s">
        <v>455</v>
      </c>
      <c r="G299" s="205" t="s">
        <v>120</v>
      </c>
      <c r="H299" s="206">
        <v>65.299999999999997</v>
      </c>
      <c r="I299" s="207"/>
      <c r="J299" s="208">
        <f>ROUND(I299*H299,2)</f>
        <v>0</v>
      </c>
      <c r="K299" s="204" t="s">
        <v>121</v>
      </c>
      <c r="L299" s="46"/>
      <c r="M299" s="209" t="s">
        <v>19</v>
      </c>
      <c r="N299" s="210" t="s">
        <v>43</v>
      </c>
      <c r="O299" s="86"/>
      <c r="P299" s="211">
        <f>O299*H299</f>
        <v>0</v>
      </c>
      <c r="Q299" s="211">
        <v>0.00019000000000000001</v>
      </c>
      <c r="R299" s="211">
        <f>Q299*H299</f>
        <v>0.012407</v>
      </c>
      <c r="S299" s="211">
        <v>0</v>
      </c>
      <c r="T299" s="212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3" t="s">
        <v>122</v>
      </c>
      <c r="AT299" s="213" t="s">
        <v>117</v>
      </c>
      <c r="AU299" s="213" t="s">
        <v>82</v>
      </c>
      <c r="AY299" s="19" t="s">
        <v>115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9" t="s">
        <v>80</v>
      </c>
      <c r="BK299" s="214">
        <f>ROUND(I299*H299,2)</f>
        <v>0</v>
      </c>
      <c r="BL299" s="19" t="s">
        <v>122</v>
      </c>
      <c r="BM299" s="213" t="s">
        <v>456</v>
      </c>
    </row>
    <row r="300" s="2" customFormat="1">
      <c r="A300" s="40"/>
      <c r="B300" s="41"/>
      <c r="C300" s="42"/>
      <c r="D300" s="215" t="s">
        <v>124</v>
      </c>
      <c r="E300" s="42"/>
      <c r="F300" s="216" t="s">
        <v>457</v>
      </c>
      <c r="G300" s="42"/>
      <c r="H300" s="42"/>
      <c r="I300" s="217"/>
      <c r="J300" s="42"/>
      <c r="K300" s="42"/>
      <c r="L300" s="46"/>
      <c r="M300" s="218"/>
      <c r="N300" s="219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124</v>
      </c>
      <c r="AU300" s="19" t="s">
        <v>82</v>
      </c>
    </row>
    <row r="301" s="2" customFormat="1">
      <c r="A301" s="40"/>
      <c r="B301" s="41"/>
      <c r="C301" s="42"/>
      <c r="D301" s="220" t="s">
        <v>126</v>
      </c>
      <c r="E301" s="42"/>
      <c r="F301" s="221" t="s">
        <v>458</v>
      </c>
      <c r="G301" s="42"/>
      <c r="H301" s="42"/>
      <c r="I301" s="217"/>
      <c r="J301" s="42"/>
      <c r="K301" s="42"/>
      <c r="L301" s="46"/>
      <c r="M301" s="218"/>
      <c r="N301" s="21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126</v>
      </c>
      <c r="AU301" s="19" t="s">
        <v>82</v>
      </c>
    </row>
    <row r="302" s="2" customFormat="1" ht="16.5" customHeight="1">
      <c r="A302" s="40"/>
      <c r="B302" s="41"/>
      <c r="C302" s="202" t="s">
        <v>459</v>
      </c>
      <c r="D302" s="202" t="s">
        <v>117</v>
      </c>
      <c r="E302" s="203" t="s">
        <v>460</v>
      </c>
      <c r="F302" s="204" t="s">
        <v>461</v>
      </c>
      <c r="G302" s="205" t="s">
        <v>120</v>
      </c>
      <c r="H302" s="206">
        <v>65.299999999999997</v>
      </c>
      <c r="I302" s="207"/>
      <c r="J302" s="208">
        <f>ROUND(I302*H302,2)</f>
        <v>0</v>
      </c>
      <c r="K302" s="204" t="s">
        <v>121</v>
      </c>
      <c r="L302" s="46"/>
      <c r="M302" s="209" t="s">
        <v>19</v>
      </c>
      <c r="N302" s="210" t="s">
        <v>43</v>
      </c>
      <c r="O302" s="86"/>
      <c r="P302" s="211">
        <f>O302*H302</f>
        <v>0</v>
      </c>
      <c r="Q302" s="211">
        <v>6.0000000000000002E-05</v>
      </c>
      <c r="R302" s="211">
        <f>Q302*H302</f>
        <v>0.0039179999999999996</v>
      </c>
      <c r="S302" s="211">
        <v>0</v>
      </c>
      <c r="T302" s="212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3" t="s">
        <v>122</v>
      </c>
      <c r="AT302" s="213" t="s">
        <v>117</v>
      </c>
      <c r="AU302" s="213" t="s">
        <v>82</v>
      </c>
      <c r="AY302" s="19" t="s">
        <v>115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9" t="s">
        <v>80</v>
      </c>
      <c r="BK302" s="214">
        <f>ROUND(I302*H302,2)</f>
        <v>0</v>
      </c>
      <c r="BL302" s="19" t="s">
        <v>122</v>
      </c>
      <c r="BM302" s="213" t="s">
        <v>462</v>
      </c>
    </row>
    <row r="303" s="2" customFormat="1">
      <c r="A303" s="40"/>
      <c r="B303" s="41"/>
      <c r="C303" s="42"/>
      <c r="D303" s="215" t="s">
        <v>124</v>
      </c>
      <c r="E303" s="42"/>
      <c r="F303" s="216" t="s">
        <v>463</v>
      </c>
      <c r="G303" s="42"/>
      <c r="H303" s="42"/>
      <c r="I303" s="217"/>
      <c r="J303" s="42"/>
      <c r="K303" s="42"/>
      <c r="L303" s="46"/>
      <c r="M303" s="218"/>
      <c r="N303" s="219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124</v>
      </c>
      <c r="AU303" s="19" t="s">
        <v>82</v>
      </c>
    </row>
    <row r="304" s="2" customFormat="1">
      <c r="A304" s="40"/>
      <c r="B304" s="41"/>
      <c r="C304" s="42"/>
      <c r="D304" s="220" t="s">
        <v>126</v>
      </c>
      <c r="E304" s="42"/>
      <c r="F304" s="221" t="s">
        <v>464</v>
      </c>
      <c r="G304" s="42"/>
      <c r="H304" s="42"/>
      <c r="I304" s="217"/>
      <c r="J304" s="42"/>
      <c r="K304" s="42"/>
      <c r="L304" s="46"/>
      <c r="M304" s="218"/>
      <c r="N304" s="219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126</v>
      </c>
      <c r="AU304" s="19" t="s">
        <v>82</v>
      </c>
    </row>
    <row r="305" s="12" customFormat="1" ht="22.8" customHeight="1">
      <c r="A305" s="12"/>
      <c r="B305" s="186"/>
      <c r="C305" s="187"/>
      <c r="D305" s="188" t="s">
        <v>71</v>
      </c>
      <c r="E305" s="200" t="s">
        <v>465</v>
      </c>
      <c r="F305" s="200" t="s">
        <v>466</v>
      </c>
      <c r="G305" s="187"/>
      <c r="H305" s="187"/>
      <c r="I305" s="190"/>
      <c r="J305" s="201">
        <f>BK305</f>
        <v>0</v>
      </c>
      <c r="K305" s="187"/>
      <c r="L305" s="192"/>
      <c r="M305" s="193"/>
      <c r="N305" s="194"/>
      <c r="O305" s="194"/>
      <c r="P305" s="195">
        <f>SUM(P306:P314)</f>
        <v>0</v>
      </c>
      <c r="Q305" s="194"/>
      <c r="R305" s="195">
        <f>SUM(R306:R314)</f>
        <v>0</v>
      </c>
      <c r="S305" s="194"/>
      <c r="T305" s="196">
        <f>SUM(T306:T314)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7" t="s">
        <v>80</v>
      </c>
      <c r="AT305" s="198" t="s">
        <v>71</v>
      </c>
      <c r="AU305" s="198" t="s">
        <v>80</v>
      </c>
      <c r="AY305" s="197" t="s">
        <v>115</v>
      </c>
      <c r="BK305" s="199">
        <f>SUM(BK306:BK314)</f>
        <v>0</v>
      </c>
    </row>
    <row r="306" s="2" customFormat="1" ht="16.5" customHeight="1">
      <c r="A306" s="40"/>
      <c r="B306" s="41"/>
      <c r="C306" s="202" t="s">
        <v>467</v>
      </c>
      <c r="D306" s="202" t="s">
        <v>117</v>
      </c>
      <c r="E306" s="203" t="s">
        <v>468</v>
      </c>
      <c r="F306" s="204" t="s">
        <v>469</v>
      </c>
      <c r="G306" s="205" t="s">
        <v>182</v>
      </c>
      <c r="H306" s="206">
        <v>1.76</v>
      </c>
      <c r="I306" s="207"/>
      <c r="J306" s="208">
        <f>ROUND(I306*H306,2)</f>
        <v>0</v>
      </c>
      <c r="K306" s="204" t="s">
        <v>121</v>
      </c>
      <c r="L306" s="46"/>
      <c r="M306" s="209" t="s">
        <v>19</v>
      </c>
      <c r="N306" s="210" t="s">
        <v>43</v>
      </c>
      <c r="O306" s="86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3" t="s">
        <v>122</v>
      </c>
      <c r="AT306" s="213" t="s">
        <v>117</v>
      </c>
      <c r="AU306" s="213" t="s">
        <v>82</v>
      </c>
      <c r="AY306" s="19" t="s">
        <v>115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9" t="s">
        <v>80</v>
      </c>
      <c r="BK306" s="214">
        <f>ROUND(I306*H306,2)</f>
        <v>0</v>
      </c>
      <c r="BL306" s="19" t="s">
        <v>122</v>
      </c>
      <c r="BM306" s="213" t="s">
        <v>470</v>
      </c>
    </row>
    <row r="307" s="2" customFormat="1">
      <c r="A307" s="40"/>
      <c r="B307" s="41"/>
      <c r="C307" s="42"/>
      <c r="D307" s="215" t="s">
        <v>124</v>
      </c>
      <c r="E307" s="42"/>
      <c r="F307" s="216" t="s">
        <v>471</v>
      </c>
      <c r="G307" s="42"/>
      <c r="H307" s="42"/>
      <c r="I307" s="217"/>
      <c r="J307" s="42"/>
      <c r="K307" s="42"/>
      <c r="L307" s="46"/>
      <c r="M307" s="218"/>
      <c r="N307" s="219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124</v>
      </c>
      <c r="AU307" s="19" t="s">
        <v>82</v>
      </c>
    </row>
    <row r="308" s="2" customFormat="1">
      <c r="A308" s="40"/>
      <c r="B308" s="41"/>
      <c r="C308" s="42"/>
      <c r="D308" s="220" t="s">
        <v>126</v>
      </c>
      <c r="E308" s="42"/>
      <c r="F308" s="221" t="s">
        <v>472</v>
      </c>
      <c r="G308" s="42"/>
      <c r="H308" s="42"/>
      <c r="I308" s="217"/>
      <c r="J308" s="42"/>
      <c r="K308" s="42"/>
      <c r="L308" s="46"/>
      <c r="M308" s="218"/>
      <c r="N308" s="219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126</v>
      </c>
      <c r="AU308" s="19" t="s">
        <v>82</v>
      </c>
    </row>
    <row r="309" s="13" customFormat="1">
      <c r="A309" s="13"/>
      <c r="B309" s="222"/>
      <c r="C309" s="223"/>
      <c r="D309" s="215" t="s">
        <v>128</v>
      </c>
      <c r="E309" s="224" t="s">
        <v>19</v>
      </c>
      <c r="F309" s="225" t="s">
        <v>473</v>
      </c>
      <c r="G309" s="223"/>
      <c r="H309" s="224" t="s">
        <v>19</v>
      </c>
      <c r="I309" s="226"/>
      <c r="J309" s="223"/>
      <c r="K309" s="223"/>
      <c r="L309" s="227"/>
      <c r="M309" s="228"/>
      <c r="N309" s="229"/>
      <c r="O309" s="229"/>
      <c r="P309" s="229"/>
      <c r="Q309" s="229"/>
      <c r="R309" s="229"/>
      <c r="S309" s="229"/>
      <c r="T309" s="23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1" t="s">
        <v>128</v>
      </c>
      <c r="AU309" s="231" t="s">
        <v>82</v>
      </c>
      <c r="AV309" s="13" t="s">
        <v>80</v>
      </c>
      <c r="AW309" s="13" t="s">
        <v>33</v>
      </c>
      <c r="AX309" s="13" t="s">
        <v>72</v>
      </c>
      <c r="AY309" s="231" t="s">
        <v>115</v>
      </c>
    </row>
    <row r="310" s="14" customFormat="1">
      <c r="A310" s="14"/>
      <c r="B310" s="232"/>
      <c r="C310" s="233"/>
      <c r="D310" s="215" t="s">
        <v>128</v>
      </c>
      <c r="E310" s="234" t="s">
        <v>19</v>
      </c>
      <c r="F310" s="235" t="s">
        <v>474</v>
      </c>
      <c r="G310" s="233"/>
      <c r="H310" s="236">
        <v>1.76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128</v>
      </c>
      <c r="AU310" s="242" t="s">
        <v>82</v>
      </c>
      <c r="AV310" s="14" t="s">
        <v>82</v>
      </c>
      <c r="AW310" s="14" t="s">
        <v>33</v>
      </c>
      <c r="AX310" s="14" t="s">
        <v>80</v>
      </c>
      <c r="AY310" s="242" t="s">
        <v>115</v>
      </c>
    </row>
    <row r="311" s="2" customFormat="1" ht="16.5" customHeight="1">
      <c r="A311" s="40"/>
      <c r="B311" s="41"/>
      <c r="C311" s="202" t="s">
        <v>475</v>
      </c>
      <c r="D311" s="202" t="s">
        <v>117</v>
      </c>
      <c r="E311" s="203" t="s">
        <v>476</v>
      </c>
      <c r="F311" s="204" t="s">
        <v>477</v>
      </c>
      <c r="G311" s="205" t="s">
        <v>182</v>
      </c>
      <c r="H311" s="206">
        <v>7.04</v>
      </c>
      <c r="I311" s="207"/>
      <c r="J311" s="208">
        <f>ROUND(I311*H311,2)</f>
        <v>0</v>
      </c>
      <c r="K311" s="204" t="s">
        <v>121</v>
      </c>
      <c r="L311" s="46"/>
      <c r="M311" s="209" t="s">
        <v>19</v>
      </c>
      <c r="N311" s="210" t="s">
        <v>43</v>
      </c>
      <c r="O311" s="86"/>
      <c r="P311" s="211">
        <f>O311*H311</f>
        <v>0</v>
      </c>
      <c r="Q311" s="211">
        <v>0</v>
      </c>
      <c r="R311" s="211">
        <f>Q311*H311</f>
        <v>0</v>
      </c>
      <c r="S311" s="211">
        <v>0</v>
      </c>
      <c r="T311" s="212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3" t="s">
        <v>122</v>
      </c>
      <c r="AT311" s="213" t="s">
        <v>117</v>
      </c>
      <c r="AU311" s="213" t="s">
        <v>82</v>
      </c>
      <c r="AY311" s="19" t="s">
        <v>115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9" t="s">
        <v>80</v>
      </c>
      <c r="BK311" s="214">
        <f>ROUND(I311*H311,2)</f>
        <v>0</v>
      </c>
      <c r="BL311" s="19" t="s">
        <v>122</v>
      </c>
      <c r="BM311" s="213" t="s">
        <v>478</v>
      </c>
    </row>
    <row r="312" s="2" customFormat="1">
      <c r="A312" s="40"/>
      <c r="B312" s="41"/>
      <c r="C312" s="42"/>
      <c r="D312" s="215" t="s">
        <v>124</v>
      </c>
      <c r="E312" s="42"/>
      <c r="F312" s="216" t="s">
        <v>479</v>
      </c>
      <c r="G312" s="42"/>
      <c r="H312" s="42"/>
      <c r="I312" s="217"/>
      <c r="J312" s="42"/>
      <c r="K312" s="42"/>
      <c r="L312" s="46"/>
      <c r="M312" s="218"/>
      <c r="N312" s="219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124</v>
      </c>
      <c r="AU312" s="19" t="s">
        <v>82</v>
      </c>
    </row>
    <row r="313" s="2" customFormat="1">
      <c r="A313" s="40"/>
      <c r="B313" s="41"/>
      <c r="C313" s="42"/>
      <c r="D313" s="220" t="s">
        <v>126</v>
      </c>
      <c r="E313" s="42"/>
      <c r="F313" s="221" t="s">
        <v>480</v>
      </c>
      <c r="G313" s="42"/>
      <c r="H313" s="42"/>
      <c r="I313" s="217"/>
      <c r="J313" s="42"/>
      <c r="K313" s="42"/>
      <c r="L313" s="46"/>
      <c r="M313" s="218"/>
      <c r="N313" s="219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126</v>
      </c>
      <c r="AU313" s="19" t="s">
        <v>82</v>
      </c>
    </row>
    <row r="314" s="14" customFormat="1">
      <c r="A314" s="14"/>
      <c r="B314" s="232"/>
      <c r="C314" s="233"/>
      <c r="D314" s="215" t="s">
        <v>128</v>
      </c>
      <c r="E314" s="233"/>
      <c r="F314" s="235" t="s">
        <v>481</v>
      </c>
      <c r="G314" s="233"/>
      <c r="H314" s="236">
        <v>7.04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128</v>
      </c>
      <c r="AU314" s="242" t="s">
        <v>82</v>
      </c>
      <c r="AV314" s="14" t="s">
        <v>82</v>
      </c>
      <c r="AW314" s="14" t="s">
        <v>4</v>
      </c>
      <c r="AX314" s="14" t="s">
        <v>80</v>
      </c>
      <c r="AY314" s="242" t="s">
        <v>115</v>
      </c>
    </row>
    <row r="315" s="12" customFormat="1" ht="22.8" customHeight="1">
      <c r="A315" s="12"/>
      <c r="B315" s="186"/>
      <c r="C315" s="187"/>
      <c r="D315" s="188" t="s">
        <v>71</v>
      </c>
      <c r="E315" s="200" t="s">
        <v>482</v>
      </c>
      <c r="F315" s="200" t="s">
        <v>483</v>
      </c>
      <c r="G315" s="187"/>
      <c r="H315" s="187"/>
      <c r="I315" s="190"/>
      <c r="J315" s="201">
        <f>BK315</f>
        <v>0</v>
      </c>
      <c r="K315" s="187"/>
      <c r="L315" s="192"/>
      <c r="M315" s="193"/>
      <c r="N315" s="194"/>
      <c r="O315" s="194"/>
      <c r="P315" s="195">
        <f>SUM(P316:P318)</f>
        <v>0</v>
      </c>
      <c r="Q315" s="194"/>
      <c r="R315" s="195">
        <f>SUM(R316:R318)</f>
        <v>0</v>
      </c>
      <c r="S315" s="194"/>
      <c r="T315" s="196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7" t="s">
        <v>80</v>
      </c>
      <c r="AT315" s="198" t="s">
        <v>71</v>
      </c>
      <c r="AU315" s="198" t="s">
        <v>80</v>
      </c>
      <c r="AY315" s="197" t="s">
        <v>115</v>
      </c>
      <c r="BK315" s="199">
        <f>SUM(BK316:BK318)</f>
        <v>0</v>
      </c>
    </row>
    <row r="316" s="2" customFormat="1" ht="16.5" customHeight="1">
      <c r="A316" s="40"/>
      <c r="B316" s="41"/>
      <c r="C316" s="202" t="s">
        <v>484</v>
      </c>
      <c r="D316" s="202" t="s">
        <v>117</v>
      </c>
      <c r="E316" s="203" t="s">
        <v>485</v>
      </c>
      <c r="F316" s="204" t="s">
        <v>486</v>
      </c>
      <c r="G316" s="205" t="s">
        <v>182</v>
      </c>
      <c r="H316" s="206">
        <v>1.73</v>
      </c>
      <c r="I316" s="207"/>
      <c r="J316" s="208">
        <f>ROUND(I316*H316,2)</f>
        <v>0</v>
      </c>
      <c r="K316" s="204" t="s">
        <v>121</v>
      </c>
      <c r="L316" s="46"/>
      <c r="M316" s="209" t="s">
        <v>19</v>
      </c>
      <c r="N316" s="210" t="s">
        <v>43</v>
      </c>
      <c r="O316" s="86"/>
      <c r="P316" s="211">
        <f>O316*H316</f>
        <v>0</v>
      </c>
      <c r="Q316" s="211">
        <v>0</v>
      </c>
      <c r="R316" s="211">
        <f>Q316*H316</f>
        <v>0</v>
      </c>
      <c r="S316" s="211">
        <v>0</v>
      </c>
      <c r="T316" s="212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3" t="s">
        <v>122</v>
      </c>
      <c r="AT316" s="213" t="s">
        <v>117</v>
      </c>
      <c r="AU316" s="213" t="s">
        <v>82</v>
      </c>
      <c r="AY316" s="19" t="s">
        <v>115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9" t="s">
        <v>80</v>
      </c>
      <c r="BK316" s="214">
        <f>ROUND(I316*H316,2)</f>
        <v>0</v>
      </c>
      <c r="BL316" s="19" t="s">
        <v>122</v>
      </c>
      <c r="BM316" s="213" t="s">
        <v>487</v>
      </c>
    </row>
    <row r="317" s="2" customFormat="1">
      <c r="A317" s="40"/>
      <c r="B317" s="41"/>
      <c r="C317" s="42"/>
      <c r="D317" s="215" t="s">
        <v>124</v>
      </c>
      <c r="E317" s="42"/>
      <c r="F317" s="216" t="s">
        <v>488</v>
      </c>
      <c r="G317" s="42"/>
      <c r="H317" s="42"/>
      <c r="I317" s="217"/>
      <c r="J317" s="42"/>
      <c r="K317" s="42"/>
      <c r="L317" s="46"/>
      <c r="M317" s="218"/>
      <c r="N317" s="219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124</v>
      </c>
      <c r="AU317" s="19" t="s">
        <v>82</v>
      </c>
    </row>
    <row r="318" s="2" customFormat="1">
      <c r="A318" s="40"/>
      <c r="B318" s="41"/>
      <c r="C318" s="42"/>
      <c r="D318" s="220" t="s">
        <v>126</v>
      </c>
      <c r="E318" s="42"/>
      <c r="F318" s="221" t="s">
        <v>489</v>
      </c>
      <c r="G318" s="42"/>
      <c r="H318" s="42"/>
      <c r="I318" s="217"/>
      <c r="J318" s="42"/>
      <c r="K318" s="42"/>
      <c r="L318" s="46"/>
      <c r="M318" s="218"/>
      <c r="N318" s="219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126</v>
      </c>
      <c r="AU318" s="19" t="s">
        <v>82</v>
      </c>
    </row>
    <row r="319" s="12" customFormat="1" ht="25.92" customHeight="1">
      <c r="A319" s="12"/>
      <c r="B319" s="186"/>
      <c r="C319" s="187"/>
      <c r="D319" s="188" t="s">
        <v>71</v>
      </c>
      <c r="E319" s="189" t="s">
        <v>490</v>
      </c>
      <c r="F319" s="189" t="s">
        <v>491</v>
      </c>
      <c r="G319" s="187"/>
      <c r="H319" s="187"/>
      <c r="I319" s="190"/>
      <c r="J319" s="191">
        <f>BK319</f>
        <v>0</v>
      </c>
      <c r="K319" s="187"/>
      <c r="L319" s="192"/>
      <c r="M319" s="193"/>
      <c r="N319" s="194"/>
      <c r="O319" s="194"/>
      <c r="P319" s="195">
        <f>P320+P331</f>
        <v>0</v>
      </c>
      <c r="Q319" s="194"/>
      <c r="R319" s="195">
        <f>R320+R331</f>
        <v>0</v>
      </c>
      <c r="S319" s="194"/>
      <c r="T319" s="196">
        <f>T320+T331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7" t="s">
        <v>157</v>
      </c>
      <c r="AT319" s="198" t="s">
        <v>71</v>
      </c>
      <c r="AU319" s="198" t="s">
        <v>72</v>
      </c>
      <c r="AY319" s="197" t="s">
        <v>115</v>
      </c>
      <c r="BK319" s="199">
        <f>BK320+BK331</f>
        <v>0</v>
      </c>
    </row>
    <row r="320" s="12" customFormat="1" ht="22.8" customHeight="1">
      <c r="A320" s="12"/>
      <c r="B320" s="186"/>
      <c r="C320" s="187"/>
      <c r="D320" s="188" t="s">
        <v>71</v>
      </c>
      <c r="E320" s="200" t="s">
        <v>492</v>
      </c>
      <c r="F320" s="200" t="s">
        <v>493</v>
      </c>
      <c r="G320" s="187"/>
      <c r="H320" s="187"/>
      <c r="I320" s="190"/>
      <c r="J320" s="201">
        <f>BK320</f>
        <v>0</v>
      </c>
      <c r="K320" s="187"/>
      <c r="L320" s="192"/>
      <c r="M320" s="193"/>
      <c r="N320" s="194"/>
      <c r="O320" s="194"/>
      <c r="P320" s="195">
        <f>SUM(P321:P330)</f>
        <v>0</v>
      </c>
      <c r="Q320" s="194"/>
      <c r="R320" s="195">
        <f>SUM(R321:R330)</f>
        <v>0</v>
      </c>
      <c r="S320" s="194"/>
      <c r="T320" s="196">
        <f>SUM(T321:T330)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97" t="s">
        <v>157</v>
      </c>
      <c r="AT320" s="198" t="s">
        <v>71</v>
      </c>
      <c r="AU320" s="198" t="s">
        <v>80</v>
      </c>
      <c r="AY320" s="197" t="s">
        <v>115</v>
      </c>
      <c r="BK320" s="199">
        <f>SUM(BK321:BK330)</f>
        <v>0</v>
      </c>
    </row>
    <row r="321" s="2" customFormat="1" ht="16.5" customHeight="1">
      <c r="A321" s="40"/>
      <c r="B321" s="41"/>
      <c r="C321" s="202" t="s">
        <v>494</v>
      </c>
      <c r="D321" s="202" t="s">
        <v>117</v>
      </c>
      <c r="E321" s="203" t="s">
        <v>495</v>
      </c>
      <c r="F321" s="204" t="s">
        <v>496</v>
      </c>
      <c r="G321" s="205" t="s">
        <v>497</v>
      </c>
      <c r="H321" s="206">
        <v>1</v>
      </c>
      <c r="I321" s="207"/>
      <c r="J321" s="208">
        <f>ROUND(I321*H321,2)</f>
        <v>0</v>
      </c>
      <c r="K321" s="204" t="s">
        <v>121</v>
      </c>
      <c r="L321" s="46"/>
      <c r="M321" s="209" t="s">
        <v>19</v>
      </c>
      <c r="N321" s="210" t="s">
        <v>43</v>
      </c>
      <c r="O321" s="86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498</v>
      </c>
      <c r="AT321" s="213" t="s">
        <v>117</v>
      </c>
      <c r="AU321" s="213" t="s">
        <v>82</v>
      </c>
      <c r="AY321" s="19" t="s">
        <v>115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9" t="s">
        <v>80</v>
      </c>
      <c r="BK321" s="214">
        <f>ROUND(I321*H321,2)</f>
        <v>0</v>
      </c>
      <c r="BL321" s="19" t="s">
        <v>498</v>
      </c>
      <c r="BM321" s="213" t="s">
        <v>499</v>
      </c>
    </row>
    <row r="322" s="2" customFormat="1">
      <c r="A322" s="40"/>
      <c r="B322" s="41"/>
      <c r="C322" s="42"/>
      <c r="D322" s="215" t="s">
        <v>124</v>
      </c>
      <c r="E322" s="42"/>
      <c r="F322" s="216" t="s">
        <v>496</v>
      </c>
      <c r="G322" s="42"/>
      <c r="H322" s="42"/>
      <c r="I322" s="217"/>
      <c r="J322" s="42"/>
      <c r="K322" s="42"/>
      <c r="L322" s="46"/>
      <c r="M322" s="218"/>
      <c r="N322" s="21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124</v>
      </c>
      <c r="AU322" s="19" t="s">
        <v>82</v>
      </c>
    </row>
    <row r="323" s="2" customFormat="1">
      <c r="A323" s="40"/>
      <c r="B323" s="41"/>
      <c r="C323" s="42"/>
      <c r="D323" s="220" t="s">
        <v>126</v>
      </c>
      <c r="E323" s="42"/>
      <c r="F323" s="221" t="s">
        <v>500</v>
      </c>
      <c r="G323" s="42"/>
      <c r="H323" s="42"/>
      <c r="I323" s="217"/>
      <c r="J323" s="42"/>
      <c r="K323" s="42"/>
      <c r="L323" s="46"/>
      <c r="M323" s="218"/>
      <c r="N323" s="219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126</v>
      </c>
      <c r="AU323" s="19" t="s">
        <v>82</v>
      </c>
    </row>
    <row r="324" s="13" customFormat="1">
      <c r="A324" s="13"/>
      <c r="B324" s="222"/>
      <c r="C324" s="223"/>
      <c r="D324" s="215" t="s">
        <v>128</v>
      </c>
      <c r="E324" s="224" t="s">
        <v>19</v>
      </c>
      <c r="F324" s="225" t="s">
        <v>501</v>
      </c>
      <c r="G324" s="223"/>
      <c r="H324" s="224" t="s">
        <v>19</v>
      </c>
      <c r="I324" s="226"/>
      <c r="J324" s="223"/>
      <c r="K324" s="223"/>
      <c r="L324" s="227"/>
      <c r="M324" s="228"/>
      <c r="N324" s="229"/>
      <c r="O324" s="229"/>
      <c r="P324" s="229"/>
      <c r="Q324" s="229"/>
      <c r="R324" s="229"/>
      <c r="S324" s="229"/>
      <c r="T324" s="23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1" t="s">
        <v>128</v>
      </c>
      <c r="AU324" s="231" t="s">
        <v>82</v>
      </c>
      <c r="AV324" s="13" t="s">
        <v>80</v>
      </c>
      <c r="AW324" s="13" t="s">
        <v>33</v>
      </c>
      <c r="AX324" s="13" t="s">
        <v>72</v>
      </c>
      <c r="AY324" s="231" t="s">
        <v>115</v>
      </c>
    </row>
    <row r="325" s="14" customFormat="1">
      <c r="A325" s="14"/>
      <c r="B325" s="232"/>
      <c r="C325" s="233"/>
      <c r="D325" s="215" t="s">
        <v>128</v>
      </c>
      <c r="E325" s="234" t="s">
        <v>19</v>
      </c>
      <c r="F325" s="235" t="s">
        <v>80</v>
      </c>
      <c r="G325" s="233"/>
      <c r="H325" s="236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128</v>
      </c>
      <c r="AU325" s="242" t="s">
        <v>82</v>
      </c>
      <c r="AV325" s="14" t="s">
        <v>82</v>
      </c>
      <c r="AW325" s="14" t="s">
        <v>33</v>
      </c>
      <c r="AX325" s="14" t="s">
        <v>80</v>
      </c>
      <c r="AY325" s="242" t="s">
        <v>115</v>
      </c>
    </row>
    <row r="326" s="2" customFormat="1" ht="16.5" customHeight="1">
      <c r="A326" s="40"/>
      <c r="B326" s="41"/>
      <c r="C326" s="202" t="s">
        <v>502</v>
      </c>
      <c r="D326" s="202" t="s">
        <v>117</v>
      </c>
      <c r="E326" s="203" t="s">
        <v>503</v>
      </c>
      <c r="F326" s="204" t="s">
        <v>504</v>
      </c>
      <c r="G326" s="205" t="s">
        <v>497</v>
      </c>
      <c r="H326" s="206">
        <v>1</v>
      </c>
      <c r="I326" s="207"/>
      <c r="J326" s="208">
        <f>ROUND(I326*H326,2)</f>
        <v>0</v>
      </c>
      <c r="K326" s="204" t="s">
        <v>19</v>
      </c>
      <c r="L326" s="46"/>
      <c r="M326" s="209" t="s">
        <v>19</v>
      </c>
      <c r="N326" s="210" t="s">
        <v>43</v>
      </c>
      <c r="O326" s="86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3" t="s">
        <v>498</v>
      </c>
      <c r="AT326" s="213" t="s">
        <v>117</v>
      </c>
      <c r="AU326" s="213" t="s">
        <v>82</v>
      </c>
      <c r="AY326" s="19" t="s">
        <v>115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9" t="s">
        <v>80</v>
      </c>
      <c r="BK326" s="214">
        <f>ROUND(I326*H326,2)</f>
        <v>0</v>
      </c>
      <c r="BL326" s="19" t="s">
        <v>498</v>
      </c>
      <c r="BM326" s="213" t="s">
        <v>505</v>
      </c>
    </row>
    <row r="327" s="2" customFormat="1">
      <c r="A327" s="40"/>
      <c r="B327" s="41"/>
      <c r="C327" s="42"/>
      <c r="D327" s="215" t="s">
        <v>124</v>
      </c>
      <c r="E327" s="42"/>
      <c r="F327" s="216" t="s">
        <v>504</v>
      </c>
      <c r="G327" s="42"/>
      <c r="H327" s="42"/>
      <c r="I327" s="217"/>
      <c r="J327" s="42"/>
      <c r="K327" s="42"/>
      <c r="L327" s="46"/>
      <c r="M327" s="218"/>
      <c r="N327" s="219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124</v>
      </c>
      <c r="AU327" s="19" t="s">
        <v>82</v>
      </c>
    </row>
    <row r="328" s="2" customFormat="1" ht="16.5" customHeight="1">
      <c r="A328" s="40"/>
      <c r="B328" s="41"/>
      <c r="C328" s="202" t="s">
        <v>506</v>
      </c>
      <c r="D328" s="202" t="s">
        <v>117</v>
      </c>
      <c r="E328" s="203" t="s">
        <v>507</v>
      </c>
      <c r="F328" s="204" t="s">
        <v>508</v>
      </c>
      <c r="G328" s="205" t="s">
        <v>497</v>
      </c>
      <c r="H328" s="206">
        <v>1</v>
      </c>
      <c r="I328" s="207"/>
      <c r="J328" s="208">
        <f>ROUND(I328*H328,2)</f>
        <v>0</v>
      </c>
      <c r="K328" s="204" t="s">
        <v>509</v>
      </c>
      <c r="L328" s="46"/>
      <c r="M328" s="209" t="s">
        <v>19</v>
      </c>
      <c r="N328" s="210" t="s">
        <v>43</v>
      </c>
      <c r="O328" s="86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3" t="s">
        <v>498</v>
      </c>
      <c r="AT328" s="213" t="s">
        <v>117</v>
      </c>
      <c r="AU328" s="213" t="s">
        <v>82</v>
      </c>
      <c r="AY328" s="19" t="s">
        <v>115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9" t="s">
        <v>80</v>
      </c>
      <c r="BK328" s="214">
        <f>ROUND(I328*H328,2)</f>
        <v>0</v>
      </c>
      <c r="BL328" s="19" t="s">
        <v>498</v>
      </c>
      <c r="BM328" s="213" t="s">
        <v>510</v>
      </c>
    </row>
    <row r="329" s="2" customFormat="1">
      <c r="A329" s="40"/>
      <c r="B329" s="41"/>
      <c r="C329" s="42"/>
      <c r="D329" s="215" t="s">
        <v>124</v>
      </c>
      <c r="E329" s="42"/>
      <c r="F329" s="216" t="s">
        <v>508</v>
      </c>
      <c r="G329" s="42"/>
      <c r="H329" s="42"/>
      <c r="I329" s="217"/>
      <c r="J329" s="42"/>
      <c r="K329" s="42"/>
      <c r="L329" s="46"/>
      <c r="M329" s="218"/>
      <c r="N329" s="219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124</v>
      </c>
      <c r="AU329" s="19" t="s">
        <v>82</v>
      </c>
    </row>
    <row r="330" s="2" customFormat="1">
      <c r="A330" s="40"/>
      <c r="B330" s="41"/>
      <c r="C330" s="42"/>
      <c r="D330" s="220" t="s">
        <v>126</v>
      </c>
      <c r="E330" s="42"/>
      <c r="F330" s="221" t="s">
        <v>511</v>
      </c>
      <c r="G330" s="42"/>
      <c r="H330" s="42"/>
      <c r="I330" s="217"/>
      <c r="J330" s="42"/>
      <c r="K330" s="42"/>
      <c r="L330" s="46"/>
      <c r="M330" s="218"/>
      <c r="N330" s="219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126</v>
      </c>
      <c r="AU330" s="19" t="s">
        <v>82</v>
      </c>
    </row>
    <row r="331" s="12" customFormat="1" ht="22.8" customHeight="1">
      <c r="A331" s="12"/>
      <c r="B331" s="186"/>
      <c r="C331" s="187"/>
      <c r="D331" s="188" t="s">
        <v>71</v>
      </c>
      <c r="E331" s="200" t="s">
        <v>512</v>
      </c>
      <c r="F331" s="200" t="s">
        <v>513</v>
      </c>
      <c r="G331" s="187"/>
      <c r="H331" s="187"/>
      <c r="I331" s="190"/>
      <c r="J331" s="201">
        <f>BK331</f>
        <v>0</v>
      </c>
      <c r="K331" s="187"/>
      <c r="L331" s="192"/>
      <c r="M331" s="193"/>
      <c r="N331" s="194"/>
      <c r="O331" s="194"/>
      <c r="P331" s="195">
        <f>SUM(P332:P333)</f>
        <v>0</v>
      </c>
      <c r="Q331" s="194"/>
      <c r="R331" s="195">
        <f>SUM(R332:R333)</f>
        <v>0</v>
      </c>
      <c r="S331" s="194"/>
      <c r="T331" s="196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7" t="s">
        <v>157</v>
      </c>
      <c r="AT331" s="198" t="s">
        <v>71</v>
      </c>
      <c r="AU331" s="198" t="s">
        <v>80</v>
      </c>
      <c r="AY331" s="197" t="s">
        <v>115</v>
      </c>
      <c r="BK331" s="199">
        <f>SUM(BK332:BK333)</f>
        <v>0</v>
      </c>
    </row>
    <row r="332" s="2" customFormat="1" ht="16.5" customHeight="1">
      <c r="A332" s="40"/>
      <c r="B332" s="41"/>
      <c r="C332" s="202" t="s">
        <v>514</v>
      </c>
      <c r="D332" s="202" t="s">
        <v>117</v>
      </c>
      <c r="E332" s="203" t="s">
        <v>515</v>
      </c>
      <c r="F332" s="204" t="s">
        <v>516</v>
      </c>
      <c r="G332" s="205" t="s">
        <v>517</v>
      </c>
      <c r="H332" s="206">
        <v>1</v>
      </c>
      <c r="I332" s="207"/>
      <c r="J332" s="208">
        <f>ROUND(I332*H332,2)</f>
        <v>0</v>
      </c>
      <c r="K332" s="204" t="s">
        <v>19</v>
      </c>
      <c r="L332" s="46"/>
      <c r="M332" s="209" t="s">
        <v>19</v>
      </c>
      <c r="N332" s="210" t="s">
        <v>43</v>
      </c>
      <c r="O332" s="86"/>
      <c r="P332" s="211">
        <f>O332*H332</f>
        <v>0</v>
      </c>
      <c r="Q332" s="211">
        <v>0</v>
      </c>
      <c r="R332" s="211">
        <f>Q332*H332</f>
        <v>0</v>
      </c>
      <c r="S332" s="211">
        <v>0</v>
      </c>
      <c r="T332" s="212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3" t="s">
        <v>498</v>
      </c>
      <c r="AT332" s="213" t="s">
        <v>117</v>
      </c>
      <c r="AU332" s="213" t="s">
        <v>82</v>
      </c>
      <c r="AY332" s="19" t="s">
        <v>115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9" t="s">
        <v>80</v>
      </c>
      <c r="BK332" s="214">
        <f>ROUND(I332*H332,2)</f>
        <v>0</v>
      </c>
      <c r="BL332" s="19" t="s">
        <v>498</v>
      </c>
      <c r="BM332" s="213" t="s">
        <v>518</v>
      </c>
    </row>
    <row r="333" s="2" customFormat="1">
      <c r="A333" s="40"/>
      <c r="B333" s="41"/>
      <c r="C333" s="42"/>
      <c r="D333" s="215" t="s">
        <v>124</v>
      </c>
      <c r="E333" s="42"/>
      <c r="F333" s="216" t="s">
        <v>516</v>
      </c>
      <c r="G333" s="42"/>
      <c r="H333" s="42"/>
      <c r="I333" s="217"/>
      <c r="J333" s="42"/>
      <c r="K333" s="42"/>
      <c r="L333" s="46"/>
      <c r="M333" s="264"/>
      <c r="N333" s="265"/>
      <c r="O333" s="266"/>
      <c r="P333" s="266"/>
      <c r="Q333" s="266"/>
      <c r="R333" s="266"/>
      <c r="S333" s="266"/>
      <c r="T333" s="26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124</v>
      </c>
      <c r="AU333" s="19" t="s">
        <v>82</v>
      </c>
    </row>
    <row r="334" s="2" customFormat="1" ht="6.96" customHeight="1">
      <c r="A334" s="40"/>
      <c r="B334" s="61"/>
      <c r="C334" s="62"/>
      <c r="D334" s="62"/>
      <c r="E334" s="62"/>
      <c r="F334" s="62"/>
      <c r="G334" s="62"/>
      <c r="H334" s="62"/>
      <c r="I334" s="62"/>
      <c r="J334" s="62"/>
      <c r="K334" s="62"/>
      <c r="L334" s="46"/>
      <c r="M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</row>
  </sheetData>
  <sheetProtection sheet="1" autoFilter="0" formatColumns="0" formatRows="0" objects="1" scenarios="1" spinCount="100000" saltValue="7/IF2suLX2/nkEY7rezpe/mFjYBlgFihPmhotXBz0KNqHCXye1svSDr4Vv8jlNIiciXw6FWtvPCLddAJ6xmYPQ==" hashValue="OchuM5TvUoHhl98kTtVKK6SbkPJ+fPQyO/2DwokPS6xFMkZrzXkuXUpvTgUDW7LQ84tdAUgAPJzJc7YCAzmmVg==" algorithmName="SHA-512" password="CC35"/>
  <autoFilter ref="C88:K33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2/119001405"/>
    <hyperlink ref="F99" r:id="rId2" display="https://podminky.urs.cz/item/CS_URS_2023_02/119001421"/>
    <hyperlink ref="F104" r:id="rId3" display="https://podminky.urs.cz/item/CS_URS_2023_02/132254203"/>
    <hyperlink ref="F112" r:id="rId4" display="https://podminky.urs.cz/item/CS_URS_2023_02/139001101"/>
    <hyperlink ref="F120" r:id="rId5" display="https://podminky.urs.cz/item/CS_URS_2023_02/151101101"/>
    <hyperlink ref="F124" r:id="rId6" display="https://podminky.urs.cz/item/CS_URS_2023_02/151101111"/>
    <hyperlink ref="F127" r:id="rId7" display="https://podminky.urs.cz/item/CS_URS_2023_02/162651112"/>
    <hyperlink ref="F135" r:id="rId8" display="https://podminky.urs.cz/item/CS_URS_2023_02/171251201"/>
    <hyperlink ref="F138" r:id="rId9" display="https://podminky.urs.cz/item/CS_URS_2023_02/174151101"/>
    <hyperlink ref="F152" r:id="rId10" display="https://podminky.urs.cz/item/CS_URS_2023_02/175151101"/>
    <hyperlink ref="F163" r:id="rId11" display="https://podminky.urs.cz/item/CS_URS_2023_02/181912112"/>
    <hyperlink ref="F174" r:id="rId12" display="https://podminky.urs.cz/item/CS_URS_2023_02/411386611"/>
    <hyperlink ref="F179" r:id="rId13" display="https://podminky.urs.cz/item/CS_URS_2023_02/451572111"/>
    <hyperlink ref="F183" r:id="rId14" display="https://podminky.urs.cz/item/CS_URS_2023_02/452313141"/>
    <hyperlink ref="F191" r:id="rId15" display="https://podminky.urs.cz/item/CS_URS_2023_02/452353101"/>
    <hyperlink ref="F196" r:id="rId16" display="https://podminky.urs.cz/item/CS_URS_2023_02/850311811"/>
    <hyperlink ref="F201" r:id="rId17" display="https://podminky.urs.cz/item/CS_URS_2023_02/852241122"/>
    <hyperlink ref="F207" r:id="rId18" display="https://podminky.urs.cz/item/CS_URS_2023_02/857242122"/>
    <hyperlink ref="F212" r:id="rId19" display="https://podminky.urs.cz/item/CS_URS_2023_02/857262122"/>
    <hyperlink ref="F217" r:id="rId20" display="https://podminky.urs.cz/item/CS_URS_2023_02/857264122"/>
    <hyperlink ref="F222" r:id="rId21" display="https://podminky.urs.cz/item/CS_URS_2023_02/871251211"/>
    <hyperlink ref="F235" r:id="rId22" display="https://podminky.urs.cz/item/CS_URS_2023_02/877241201"/>
    <hyperlink ref="F240" r:id="rId23" display="https://podminky.urs.cz/item/CS_URS_2023_02/877251101"/>
    <hyperlink ref="F252" r:id="rId24" display="https://podminky.urs.cz/item/CS_URS_2023_02/877251113"/>
    <hyperlink ref="F257" r:id="rId25" display="https://podminky.urs.cz/item/CS_URS_2023_02/877251201"/>
    <hyperlink ref="F273" r:id="rId26" display="https://podminky.urs.cz/item/CS_URS_2023_02/891241112"/>
    <hyperlink ref="F280" r:id="rId27" display="https://podminky.urs.cz/item/CS_URS_2023_02/891261112"/>
    <hyperlink ref="F287" r:id="rId28" display="https://podminky.urs.cz/item/CS_URS_2023_02/892271111"/>
    <hyperlink ref="F290" r:id="rId29" display="https://podminky.urs.cz/item/CS_URS_2023_02/892273122"/>
    <hyperlink ref="F293" r:id="rId30" display="https://podminky.urs.cz/item/CS_URS_2023_02/892372111"/>
    <hyperlink ref="F296" r:id="rId31" display="https://podminky.urs.cz/item/CS_URS_2023_02/899401112"/>
    <hyperlink ref="F301" r:id="rId32" display="https://podminky.urs.cz/item/CS_URS_2023_02/899721111"/>
    <hyperlink ref="F304" r:id="rId33" display="https://podminky.urs.cz/item/CS_URS_2023_02/899722111"/>
    <hyperlink ref="F308" r:id="rId34" display="https://podminky.urs.cz/item/CS_URS_2023_02/997013501"/>
    <hyperlink ref="F313" r:id="rId35" display="https://podminky.urs.cz/item/CS_URS_2023_02/997013509"/>
    <hyperlink ref="F318" r:id="rId36" display="https://podminky.urs.cz/item/CS_URS_2023_02/998276101"/>
    <hyperlink ref="F323" r:id="rId37" display="https://podminky.urs.cz/item/CS_URS_2023_02/012002000"/>
    <hyperlink ref="F330" r:id="rId38" display="https://podminky.urs.cz/item/CS_URS_2024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519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520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521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522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523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524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525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526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527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528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529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530</v>
      </c>
      <c r="F18" s="279" t="s">
        <v>531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79</v>
      </c>
      <c r="F19" s="279" t="s">
        <v>532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533</v>
      </c>
      <c r="F20" s="279" t="s">
        <v>534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535</v>
      </c>
      <c r="F21" s="279" t="s">
        <v>536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537</v>
      </c>
      <c r="F22" s="279" t="s">
        <v>538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539</v>
      </c>
      <c r="F23" s="279" t="s">
        <v>540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541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542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543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544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545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546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547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548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549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550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551</v>
      </c>
      <c r="F37" s="279"/>
      <c r="G37" s="279" t="s">
        <v>552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53</v>
      </c>
      <c r="F38" s="279"/>
      <c r="G38" s="279" t="s">
        <v>553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54</v>
      </c>
      <c r="F39" s="279"/>
      <c r="G39" s="279" t="s">
        <v>554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555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556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557</v>
      </c>
      <c r="F42" s="279"/>
      <c r="G42" s="279" t="s">
        <v>558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559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560</v>
      </c>
      <c r="F44" s="279"/>
      <c r="G44" s="279" t="s">
        <v>561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562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563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564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565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566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567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568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569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570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571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572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573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574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575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576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577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578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579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580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581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582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583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584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585</v>
      </c>
      <c r="D76" s="297"/>
      <c r="E76" s="297"/>
      <c r="F76" s="297" t="s">
        <v>586</v>
      </c>
      <c r="G76" s="298"/>
      <c r="H76" s="297" t="s">
        <v>54</v>
      </c>
      <c r="I76" s="297" t="s">
        <v>57</v>
      </c>
      <c r="J76" s="297" t="s">
        <v>587</v>
      </c>
      <c r="K76" s="296"/>
    </row>
    <row r="77" s="1" customFormat="1" ht="17.25" customHeight="1">
      <c r="B77" s="294"/>
      <c r="C77" s="299" t="s">
        <v>588</v>
      </c>
      <c r="D77" s="299"/>
      <c r="E77" s="299"/>
      <c r="F77" s="300" t="s">
        <v>589</v>
      </c>
      <c r="G77" s="301"/>
      <c r="H77" s="299"/>
      <c r="I77" s="299"/>
      <c r="J77" s="299" t="s">
        <v>590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53</v>
      </c>
      <c r="D79" s="304"/>
      <c r="E79" s="304"/>
      <c r="F79" s="305" t="s">
        <v>591</v>
      </c>
      <c r="G79" s="306"/>
      <c r="H79" s="282" t="s">
        <v>592</v>
      </c>
      <c r="I79" s="282" t="s">
        <v>593</v>
      </c>
      <c r="J79" s="282">
        <v>20</v>
      </c>
      <c r="K79" s="296"/>
    </row>
    <row r="80" s="1" customFormat="1" ht="15" customHeight="1">
      <c r="B80" s="294"/>
      <c r="C80" s="282" t="s">
        <v>594</v>
      </c>
      <c r="D80" s="282"/>
      <c r="E80" s="282"/>
      <c r="F80" s="305" t="s">
        <v>591</v>
      </c>
      <c r="G80" s="306"/>
      <c r="H80" s="282" t="s">
        <v>595</v>
      </c>
      <c r="I80" s="282" t="s">
        <v>593</v>
      </c>
      <c r="J80" s="282">
        <v>120</v>
      </c>
      <c r="K80" s="296"/>
    </row>
    <row r="81" s="1" customFormat="1" ht="15" customHeight="1">
      <c r="B81" s="307"/>
      <c r="C81" s="282" t="s">
        <v>596</v>
      </c>
      <c r="D81" s="282"/>
      <c r="E81" s="282"/>
      <c r="F81" s="305" t="s">
        <v>597</v>
      </c>
      <c r="G81" s="306"/>
      <c r="H81" s="282" t="s">
        <v>598</v>
      </c>
      <c r="I81" s="282" t="s">
        <v>593</v>
      </c>
      <c r="J81" s="282">
        <v>50</v>
      </c>
      <c r="K81" s="296"/>
    </row>
    <row r="82" s="1" customFormat="1" ht="15" customHeight="1">
      <c r="B82" s="307"/>
      <c r="C82" s="282" t="s">
        <v>599</v>
      </c>
      <c r="D82" s="282"/>
      <c r="E82" s="282"/>
      <c r="F82" s="305" t="s">
        <v>591</v>
      </c>
      <c r="G82" s="306"/>
      <c r="H82" s="282" t="s">
        <v>600</v>
      </c>
      <c r="I82" s="282" t="s">
        <v>601</v>
      </c>
      <c r="J82" s="282"/>
      <c r="K82" s="296"/>
    </row>
    <row r="83" s="1" customFormat="1" ht="15" customHeight="1">
      <c r="B83" s="307"/>
      <c r="C83" s="308" t="s">
        <v>602</v>
      </c>
      <c r="D83" s="308"/>
      <c r="E83" s="308"/>
      <c r="F83" s="309" t="s">
        <v>597</v>
      </c>
      <c r="G83" s="308"/>
      <c r="H83" s="308" t="s">
        <v>603</v>
      </c>
      <c r="I83" s="308" t="s">
        <v>593</v>
      </c>
      <c r="J83" s="308">
        <v>15</v>
      </c>
      <c r="K83" s="296"/>
    </row>
    <row r="84" s="1" customFormat="1" ht="15" customHeight="1">
      <c r="B84" s="307"/>
      <c r="C84" s="308" t="s">
        <v>604</v>
      </c>
      <c r="D84" s="308"/>
      <c r="E84" s="308"/>
      <c r="F84" s="309" t="s">
        <v>597</v>
      </c>
      <c r="G84" s="308"/>
      <c r="H84" s="308" t="s">
        <v>605</v>
      </c>
      <c r="I84" s="308" t="s">
        <v>593</v>
      </c>
      <c r="J84" s="308">
        <v>15</v>
      </c>
      <c r="K84" s="296"/>
    </row>
    <row r="85" s="1" customFormat="1" ht="15" customHeight="1">
      <c r="B85" s="307"/>
      <c r="C85" s="308" t="s">
        <v>606</v>
      </c>
      <c r="D85" s="308"/>
      <c r="E85" s="308"/>
      <c r="F85" s="309" t="s">
        <v>597</v>
      </c>
      <c r="G85" s="308"/>
      <c r="H85" s="308" t="s">
        <v>607</v>
      </c>
      <c r="I85" s="308" t="s">
        <v>593</v>
      </c>
      <c r="J85" s="308">
        <v>20</v>
      </c>
      <c r="K85" s="296"/>
    </row>
    <row r="86" s="1" customFormat="1" ht="15" customHeight="1">
      <c r="B86" s="307"/>
      <c r="C86" s="308" t="s">
        <v>608</v>
      </c>
      <c r="D86" s="308"/>
      <c r="E86" s="308"/>
      <c r="F86" s="309" t="s">
        <v>597</v>
      </c>
      <c r="G86" s="308"/>
      <c r="H86" s="308" t="s">
        <v>609</v>
      </c>
      <c r="I86" s="308" t="s">
        <v>593</v>
      </c>
      <c r="J86" s="308">
        <v>20</v>
      </c>
      <c r="K86" s="296"/>
    </row>
    <row r="87" s="1" customFormat="1" ht="15" customHeight="1">
      <c r="B87" s="307"/>
      <c r="C87" s="282" t="s">
        <v>610</v>
      </c>
      <c r="D87" s="282"/>
      <c r="E87" s="282"/>
      <c r="F87" s="305" t="s">
        <v>597</v>
      </c>
      <c r="G87" s="306"/>
      <c r="H87" s="282" t="s">
        <v>611</v>
      </c>
      <c r="I87" s="282" t="s">
        <v>593</v>
      </c>
      <c r="J87" s="282">
        <v>50</v>
      </c>
      <c r="K87" s="296"/>
    </row>
    <row r="88" s="1" customFormat="1" ht="15" customHeight="1">
      <c r="B88" s="307"/>
      <c r="C88" s="282" t="s">
        <v>612</v>
      </c>
      <c r="D88" s="282"/>
      <c r="E88" s="282"/>
      <c r="F88" s="305" t="s">
        <v>597</v>
      </c>
      <c r="G88" s="306"/>
      <c r="H88" s="282" t="s">
        <v>613</v>
      </c>
      <c r="I88" s="282" t="s">
        <v>593</v>
      </c>
      <c r="J88" s="282">
        <v>20</v>
      </c>
      <c r="K88" s="296"/>
    </row>
    <row r="89" s="1" customFormat="1" ht="15" customHeight="1">
      <c r="B89" s="307"/>
      <c r="C89" s="282" t="s">
        <v>614</v>
      </c>
      <c r="D89" s="282"/>
      <c r="E89" s="282"/>
      <c r="F89" s="305" t="s">
        <v>597</v>
      </c>
      <c r="G89" s="306"/>
      <c r="H89" s="282" t="s">
        <v>615</v>
      </c>
      <c r="I89" s="282" t="s">
        <v>593</v>
      </c>
      <c r="J89" s="282">
        <v>20</v>
      </c>
      <c r="K89" s="296"/>
    </row>
    <row r="90" s="1" customFormat="1" ht="15" customHeight="1">
      <c r="B90" s="307"/>
      <c r="C90" s="282" t="s">
        <v>616</v>
      </c>
      <c r="D90" s="282"/>
      <c r="E90" s="282"/>
      <c r="F90" s="305" t="s">
        <v>597</v>
      </c>
      <c r="G90" s="306"/>
      <c r="H90" s="282" t="s">
        <v>617</v>
      </c>
      <c r="I90" s="282" t="s">
        <v>593</v>
      </c>
      <c r="J90" s="282">
        <v>50</v>
      </c>
      <c r="K90" s="296"/>
    </row>
    <row r="91" s="1" customFormat="1" ht="15" customHeight="1">
      <c r="B91" s="307"/>
      <c r="C91" s="282" t="s">
        <v>618</v>
      </c>
      <c r="D91" s="282"/>
      <c r="E91" s="282"/>
      <c r="F91" s="305" t="s">
        <v>597</v>
      </c>
      <c r="G91" s="306"/>
      <c r="H91" s="282" t="s">
        <v>618</v>
      </c>
      <c r="I91" s="282" t="s">
        <v>593</v>
      </c>
      <c r="J91" s="282">
        <v>50</v>
      </c>
      <c r="K91" s="296"/>
    </row>
    <row r="92" s="1" customFormat="1" ht="15" customHeight="1">
      <c r="B92" s="307"/>
      <c r="C92" s="282" t="s">
        <v>619</v>
      </c>
      <c r="D92" s="282"/>
      <c r="E92" s="282"/>
      <c r="F92" s="305" t="s">
        <v>597</v>
      </c>
      <c r="G92" s="306"/>
      <c r="H92" s="282" t="s">
        <v>620</v>
      </c>
      <c r="I92" s="282" t="s">
        <v>593</v>
      </c>
      <c r="J92" s="282">
        <v>255</v>
      </c>
      <c r="K92" s="296"/>
    </row>
    <row r="93" s="1" customFormat="1" ht="15" customHeight="1">
      <c r="B93" s="307"/>
      <c r="C93" s="282" t="s">
        <v>621</v>
      </c>
      <c r="D93" s="282"/>
      <c r="E93" s="282"/>
      <c r="F93" s="305" t="s">
        <v>591</v>
      </c>
      <c r="G93" s="306"/>
      <c r="H93" s="282" t="s">
        <v>622</v>
      </c>
      <c r="I93" s="282" t="s">
        <v>623</v>
      </c>
      <c r="J93" s="282"/>
      <c r="K93" s="296"/>
    </row>
    <row r="94" s="1" customFormat="1" ht="15" customHeight="1">
      <c r="B94" s="307"/>
      <c r="C94" s="282" t="s">
        <v>624</v>
      </c>
      <c r="D94" s="282"/>
      <c r="E94" s="282"/>
      <c r="F94" s="305" t="s">
        <v>591</v>
      </c>
      <c r="G94" s="306"/>
      <c r="H94" s="282" t="s">
        <v>625</v>
      </c>
      <c r="I94" s="282" t="s">
        <v>626</v>
      </c>
      <c r="J94" s="282"/>
      <c r="K94" s="296"/>
    </row>
    <row r="95" s="1" customFormat="1" ht="15" customHeight="1">
      <c r="B95" s="307"/>
      <c r="C95" s="282" t="s">
        <v>627</v>
      </c>
      <c r="D95" s="282"/>
      <c r="E95" s="282"/>
      <c r="F95" s="305" t="s">
        <v>591</v>
      </c>
      <c r="G95" s="306"/>
      <c r="H95" s="282" t="s">
        <v>627</v>
      </c>
      <c r="I95" s="282" t="s">
        <v>626</v>
      </c>
      <c r="J95" s="282"/>
      <c r="K95" s="296"/>
    </row>
    <row r="96" s="1" customFormat="1" ht="15" customHeight="1">
      <c r="B96" s="307"/>
      <c r="C96" s="282" t="s">
        <v>38</v>
      </c>
      <c r="D96" s="282"/>
      <c r="E96" s="282"/>
      <c r="F96" s="305" t="s">
        <v>591</v>
      </c>
      <c r="G96" s="306"/>
      <c r="H96" s="282" t="s">
        <v>628</v>
      </c>
      <c r="I96" s="282" t="s">
        <v>626</v>
      </c>
      <c r="J96" s="282"/>
      <c r="K96" s="296"/>
    </row>
    <row r="97" s="1" customFormat="1" ht="15" customHeight="1">
      <c r="B97" s="307"/>
      <c r="C97" s="282" t="s">
        <v>48</v>
      </c>
      <c r="D97" s="282"/>
      <c r="E97" s="282"/>
      <c r="F97" s="305" t="s">
        <v>591</v>
      </c>
      <c r="G97" s="306"/>
      <c r="H97" s="282" t="s">
        <v>629</v>
      </c>
      <c r="I97" s="282" t="s">
        <v>626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630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585</v>
      </c>
      <c r="D103" s="297"/>
      <c r="E103" s="297"/>
      <c r="F103" s="297" t="s">
        <v>586</v>
      </c>
      <c r="G103" s="298"/>
      <c r="H103" s="297" t="s">
        <v>54</v>
      </c>
      <c r="I103" s="297" t="s">
        <v>57</v>
      </c>
      <c r="J103" s="297" t="s">
        <v>587</v>
      </c>
      <c r="K103" s="296"/>
    </row>
    <row r="104" s="1" customFormat="1" ht="17.25" customHeight="1">
      <c r="B104" s="294"/>
      <c r="C104" s="299" t="s">
        <v>588</v>
      </c>
      <c r="D104" s="299"/>
      <c r="E104" s="299"/>
      <c r="F104" s="300" t="s">
        <v>589</v>
      </c>
      <c r="G104" s="301"/>
      <c r="H104" s="299"/>
      <c r="I104" s="299"/>
      <c r="J104" s="299" t="s">
        <v>590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53</v>
      </c>
      <c r="D106" s="304"/>
      <c r="E106" s="304"/>
      <c r="F106" s="305" t="s">
        <v>591</v>
      </c>
      <c r="G106" s="282"/>
      <c r="H106" s="282" t="s">
        <v>631</v>
      </c>
      <c r="I106" s="282" t="s">
        <v>593</v>
      </c>
      <c r="J106" s="282">
        <v>20</v>
      </c>
      <c r="K106" s="296"/>
    </row>
    <row r="107" s="1" customFormat="1" ht="15" customHeight="1">
      <c r="B107" s="294"/>
      <c r="C107" s="282" t="s">
        <v>594</v>
      </c>
      <c r="D107" s="282"/>
      <c r="E107" s="282"/>
      <c r="F107" s="305" t="s">
        <v>591</v>
      </c>
      <c r="G107" s="282"/>
      <c r="H107" s="282" t="s">
        <v>631</v>
      </c>
      <c r="I107" s="282" t="s">
        <v>593</v>
      </c>
      <c r="J107" s="282">
        <v>120</v>
      </c>
      <c r="K107" s="296"/>
    </row>
    <row r="108" s="1" customFormat="1" ht="15" customHeight="1">
      <c r="B108" s="307"/>
      <c r="C108" s="282" t="s">
        <v>596</v>
      </c>
      <c r="D108" s="282"/>
      <c r="E108" s="282"/>
      <c r="F108" s="305" t="s">
        <v>597</v>
      </c>
      <c r="G108" s="282"/>
      <c r="H108" s="282" t="s">
        <v>631</v>
      </c>
      <c r="I108" s="282" t="s">
        <v>593</v>
      </c>
      <c r="J108" s="282">
        <v>50</v>
      </c>
      <c r="K108" s="296"/>
    </row>
    <row r="109" s="1" customFormat="1" ht="15" customHeight="1">
      <c r="B109" s="307"/>
      <c r="C109" s="282" t="s">
        <v>599</v>
      </c>
      <c r="D109" s="282"/>
      <c r="E109" s="282"/>
      <c r="F109" s="305" t="s">
        <v>591</v>
      </c>
      <c r="G109" s="282"/>
      <c r="H109" s="282" t="s">
        <v>631</v>
      </c>
      <c r="I109" s="282" t="s">
        <v>601</v>
      </c>
      <c r="J109" s="282"/>
      <c r="K109" s="296"/>
    </row>
    <row r="110" s="1" customFormat="1" ht="15" customHeight="1">
      <c r="B110" s="307"/>
      <c r="C110" s="282" t="s">
        <v>610</v>
      </c>
      <c r="D110" s="282"/>
      <c r="E110" s="282"/>
      <c r="F110" s="305" t="s">
        <v>597</v>
      </c>
      <c r="G110" s="282"/>
      <c r="H110" s="282" t="s">
        <v>631</v>
      </c>
      <c r="I110" s="282" t="s">
        <v>593</v>
      </c>
      <c r="J110" s="282">
        <v>50</v>
      </c>
      <c r="K110" s="296"/>
    </row>
    <row r="111" s="1" customFormat="1" ht="15" customHeight="1">
      <c r="B111" s="307"/>
      <c r="C111" s="282" t="s">
        <v>618</v>
      </c>
      <c r="D111" s="282"/>
      <c r="E111" s="282"/>
      <c r="F111" s="305" t="s">
        <v>597</v>
      </c>
      <c r="G111" s="282"/>
      <c r="H111" s="282" t="s">
        <v>631</v>
      </c>
      <c r="I111" s="282" t="s">
        <v>593</v>
      </c>
      <c r="J111" s="282">
        <v>50</v>
      </c>
      <c r="K111" s="296"/>
    </row>
    <row r="112" s="1" customFormat="1" ht="15" customHeight="1">
      <c r="B112" s="307"/>
      <c r="C112" s="282" t="s">
        <v>616</v>
      </c>
      <c r="D112" s="282"/>
      <c r="E112" s="282"/>
      <c r="F112" s="305" t="s">
        <v>597</v>
      </c>
      <c r="G112" s="282"/>
      <c r="H112" s="282" t="s">
        <v>631</v>
      </c>
      <c r="I112" s="282" t="s">
        <v>593</v>
      </c>
      <c r="J112" s="282">
        <v>50</v>
      </c>
      <c r="K112" s="296"/>
    </row>
    <row r="113" s="1" customFormat="1" ht="15" customHeight="1">
      <c r="B113" s="307"/>
      <c r="C113" s="282" t="s">
        <v>53</v>
      </c>
      <c r="D113" s="282"/>
      <c r="E113" s="282"/>
      <c r="F113" s="305" t="s">
        <v>591</v>
      </c>
      <c r="G113" s="282"/>
      <c r="H113" s="282" t="s">
        <v>632</v>
      </c>
      <c r="I113" s="282" t="s">
        <v>593</v>
      </c>
      <c r="J113" s="282">
        <v>20</v>
      </c>
      <c r="K113" s="296"/>
    </row>
    <row r="114" s="1" customFormat="1" ht="15" customHeight="1">
      <c r="B114" s="307"/>
      <c r="C114" s="282" t="s">
        <v>633</v>
      </c>
      <c r="D114" s="282"/>
      <c r="E114" s="282"/>
      <c r="F114" s="305" t="s">
        <v>591</v>
      </c>
      <c r="G114" s="282"/>
      <c r="H114" s="282" t="s">
        <v>634</v>
      </c>
      <c r="I114" s="282" t="s">
        <v>593</v>
      </c>
      <c r="J114" s="282">
        <v>120</v>
      </c>
      <c r="K114" s="296"/>
    </row>
    <row r="115" s="1" customFormat="1" ht="15" customHeight="1">
      <c r="B115" s="307"/>
      <c r="C115" s="282" t="s">
        <v>38</v>
      </c>
      <c r="D115" s="282"/>
      <c r="E115" s="282"/>
      <c r="F115" s="305" t="s">
        <v>591</v>
      </c>
      <c r="G115" s="282"/>
      <c r="H115" s="282" t="s">
        <v>635</v>
      </c>
      <c r="I115" s="282" t="s">
        <v>626</v>
      </c>
      <c r="J115" s="282"/>
      <c r="K115" s="296"/>
    </row>
    <row r="116" s="1" customFormat="1" ht="15" customHeight="1">
      <c r="B116" s="307"/>
      <c r="C116" s="282" t="s">
        <v>48</v>
      </c>
      <c r="D116" s="282"/>
      <c r="E116" s="282"/>
      <c r="F116" s="305" t="s">
        <v>591</v>
      </c>
      <c r="G116" s="282"/>
      <c r="H116" s="282" t="s">
        <v>636</v>
      </c>
      <c r="I116" s="282" t="s">
        <v>626</v>
      </c>
      <c r="J116" s="282"/>
      <c r="K116" s="296"/>
    </row>
    <row r="117" s="1" customFormat="1" ht="15" customHeight="1">
      <c r="B117" s="307"/>
      <c r="C117" s="282" t="s">
        <v>57</v>
      </c>
      <c r="D117" s="282"/>
      <c r="E117" s="282"/>
      <c r="F117" s="305" t="s">
        <v>591</v>
      </c>
      <c r="G117" s="282"/>
      <c r="H117" s="282" t="s">
        <v>637</v>
      </c>
      <c r="I117" s="282" t="s">
        <v>638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639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585</v>
      </c>
      <c r="D123" s="297"/>
      <c r="E123" s="297"/>
      <c r="F123" s="297" t="s">
        <v>586</v>
      </c>
      <c r="G123" s="298"/>
      <c r="H123" s="297" t="s">
        <v>54</v>
      </c>
      <c r="I123" s="297" t="s">
        <v>57</v>
      </c>
      <c r="J123" s="297" t="s">
        <v>587</v>
      </c>
      <c r="K123" s="326"/>
    </row>
    <row r="124" s="1" customFormat="1" ht="17.25" customHeight="1">
      <c r="B124" s="325"/>
      <c r="C124" s="299" t="s">
        <v>588</v>
      </c>
      <c r="D124" s="299"/>
      <c r="E124" s="299"/>
      <c r="F124" s="300" t="s">
        <v>589</v>
      </c>
      <c r="G124" s="301"/>
      <c r="H124" s="299"/>
      <c r="I124" s="299"/>
      <c r="J124" s="299" t="s">
        <v>590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594</v>
      </c>
      <c r="D126" s="304"/>
      <c r="E126" s="304"/>
      <c r="F126" s="305" t="s">
        <v>591</v>
      </c>
      <c r="G126" s="282"/>
      <c r="H126" s="282" t="s">
        <v>631</v>
      </c>
      <c r="I126" s="282" t="s">
        <v>593</v>
      </c>
      <c r="J126" s="282">
        <v>120</v>
      </c>
      <c r="K126" s="330"/>
    </row>
    <row r="127" s="1" customFormat="1" ht="15" customHeight="1">
      <c r="B127" s="327"/>
      <c r="C127" s="282" t="s">
        <v>640</v>
      </c>
      <c r="D127" s="282"/>
      <c r="E127" s="282"/>
      <c r="F127" s="305" t="s">
        <v>591</v>
      </c>
      <c r="G127" s="282"/>
      <c r="H127" s="282" t="s">
        <v>641</v>
      </c>
      <c r="I127" s="282" t="s">
        <v>593</v>
      </c>
      <c r="J127" s="282" t="s">
        <v>642</v>
      </c>
      <c r="K127" s="330"/>
    </row>
    <row r="128" s="1" customFormat="1" ht="15" customHeight="1">
      <c r="B128" s="327"/>
      <c r="C128" s="282" t="s">
        <v>539</v>
      </c>
      <c r="D128" s="282"/>
      <c r="E128" s="282"/>
      <c r="F128" s="305" t="s">
        <v>591</v>
      </c>
      <c r="G128" s="282"/>
      <c r="H128" s="282" t="s">
        <v>643</v>
      </c>
      <c r="I128" s="282" t="s">
        <v>593</v>
      </c>
      <c r="J128" s="282" t="s">
        <v>642</v>
      </c>
      <c r="K128" s="330"/>
    </row>
    <row r="129" s="1" customFormat="1" ht="15" customHeight="1">
      <c r="B129" s="327"/>
      <c r="C129" s="282" t="s">
        <v>602</v>
      </c>
      <c r="D129" s="282"/>
      <c r="E129" s="282"/>
      <c r="F129" s="305" t="s">
        <v>597</v>
      </c>
      <c r="G129" s="282"/>
      <c r="H129" s="282" t="s">
        <v>603</v>
      </c>
      <c r="I129" s="282" t="s">
        <v>593</v>
      </c>
      <c r="J129" s="282">
        <v>15</v>
      </c>
      <c r="K129" s="330"/>
    </row>
    <row r="130" s="1" customFormat="1" ht="15" customHeight="1">
      <c r="B130" s="327"/>
      <c r="C130" s="308" t="s">
        <v>604</v>
      </c>
      <c r="D130" s="308"/>
      <c r="E130" s="308"/>
      <c r="F130" s="309" t="s">
        <v>597</v>
      </c>
      <c r="G130" s="308"/>
      <c r="H130" s="308" t="s">
        <v>605</v>
      </c>
      <c r="I130" s="308" t="s">
        <v>593</v>
      </c>
      <c r="J130" s="308">
        <v>15</v>
      </c>
      <c r="K130" s="330"/>
    </row>
    <row r="131" s="1" customFormat="1" ht="15" customHeight="1">
      <c r="B131" s="327"/>
      <c r="C131" s="308" t="s">
        <v>606</v>
      </c>
      <c r="D131" s="308"/>
      <c r="E131" s="308"/>
      <c r="F131" s="309" t="s">
        <v>597</v>
      </c>
      <c r="G131" s="308"/>
      <c r="H131" s="308" t="s">
        <v>607</v>
      </c>
      <c r="I131" s="308" t="s">
        <v>593</v>
      </c>
      <c r="J131" s="308">
        <v>20</v>
      </c>
      <c r="K131" s="330"/>
    </row>
    <row r="132" s="1" customFormat="1" ht="15" customHeight="1">
      <c r="B132" s="327"/>
      <c r="C132" s="308" t="s">
        <v>608</v>
      </c>
      <c r="D132" s="308"/>
      <c r="E132" s="308"/>
      <c r="F132" s="309" t="s">
        <v>597</v>
      </c>
      <c r="G132" s="308"/>
      <c r="H132" s="308" t="s">
        <v>609</v>
      </c>
      <c r="I132" s="308" t="s">
        <v>593</v>
      </c>
      <c r="J132" s="308">
        <v>20</v>
      </c>
      <c r="K132" s="330"/>
    </row>
    <row r="133" s="1" customFormat="1" ht="15" customHeight="1">
      <c r="B133" s="327"/>
      <c r="C133" s="282" t="s">
        <v>596</v>
      </c>
      <c r="D133" s="282"/>
      <c r="E133" s="282"/>
      <c r="F133" s="305" t="s">
        <v>597</v>
      </c>
      <c r="G133" s="282"/>
      <c r="H133" s="282" t="s">
        <v>631</v>
      </c>
      <c r="I133" s="282" t="s">
        <v>593</v>
      </c>
      <c r="J133" s="282">
        <v>50</v>
      </c>
      <c r="K133" s="330"/>
    </row>
    <row r="134" s="1" customFormat="1" ht="15" customHeight="1">
      <c r="B134" s="327"/>
      <c r="C134" s="282" t="s">
        <v>610</v>
      </c>
      <c r="D134" s="282"/>
      <c r="E134" s="282"/>
      <c r="F134" s="305" t="s">
        <v>597</v>
      </c>
      <c r="G134" s="282"/>
      <c r="H134" s="282" t="s">
        <v>631</v>
      </c>
      <c r="I134" s="282" t="s">
        <v>593</v>
      </c>
      <c r="J134" s="282">
        <v>50</v>
      </c>
      <c r="K134" s="330"/>
    </row>
    <row r="135" s="1" customFormat="1" ht="15" customHeight="1">
      <c r="B135" s="327"/>
      <c r="C135" s="282" t="s">
        <v>616</v>
      </c>
      <c r="D135" s="282"/>
      <c r="E135" s="282"/>
      <c r="F135" s="305" t="s">
        <v>597</v>
      </c>
      <c r="G135" s="282"/>
      <c r="H135" s="282" t="s">
        <v>631</v>
      </c>
      <c r="I135" s="282" t="s">
        <v>593</v>
      </c>
      <c r="J135" s="282">
        <v>50</v>
      </c>
      <c r="K135" s="330"/>
    </row>
    <row r="136" s="1" customFormat="1" ht="15" customHeight="1">
      <c r="B136" s="327"/>
      <c r="C136" s="282" t="s">
        <v>618</v>
      </c>
      <c r="D136" s="282"/>
      <c r="E136" s="282"/>
      <c r="F136" s="305" t="s">
        <v>597</v>
      </c>
      <c r="G136" s="282"/>
      <c r="H136" s="282" t="s">
        <v>631</v>
      </c>
      <c r="I136" s="282" t="s">
        <v>593</v>
      </c>
      <c r="J136" s="282">
        <v>50</v>
      </c>
      <c r="K136" s="330"/>
    </row>
    <row r="137" s="1" customFormat="1" ht="15" customHeight="1">
      <c r="B137" s="327"/>
      <c r="C137" s="282" t="s">
        <v>619</v>
      </c>
      <c r="D137" s="282"/>
      <c r="E137" s="282"/>
      <c r="F137" s="305" t="s">
        <v>597</v>
      </c>
      <c r="G137" s="282"/>
      <c r="H137" s="282" t="s">
        <v>644</v>
      </c>
      <c r="I137" s="282" t="s">
        <v>593</v>
      </c>
      <c r="J137" s="282">
        <v>255</v>
      </c>
      <c r="K137" s="330"/>
    </row>
    <row r="138" s="1" customFormat="1" ht="15" customHeight="1">
      <c r="B138" s="327"/>
      <c r="C138" s="282" t="s">
        <v>621</v>
      </c>
      <c r="D138" s="282"/>
      <c r="E138" s="282"/>
      <c r="F138" s="305" t="s">
        <v>591</v>
      </c>
      <c r="G138" s="282"/>
      <c r="H138" s="282" t="s">
        <v>645</v>
      </c>
      <c r="I138" s="282" t="s">
        <v>623</v>
      </c>
      <c r="J138" s="282"/>
      <c r="K138" s="330"/>
    </row>
    <row r="139" s="1" customFormat="1" ht="15" customHeight="1">
      <c r="B139" s="327"/>
      <c r="C139" s="282" t="s">
        <v>624</v>
      </c>
      <c r="D139" s="282"/>
      <c r="E139" s="282"/>
      <c r="F139" s="305" t="s">
        <v>591</v>
      </c>
      <c r="G139" s="282"/>
      <c r="H139" s="282" t="s">
        <v>646</v>
      </c>
      <c r="I139" s="282" t="s">
        <v>626</v>
      </c>
      <c r="J139" s="282"/>
      <c r="K139" s="330"/>
    </row>
    <row r="140" s="1" customFormat="1" ht="15" customHeight="1">
      <c r="B140" s="327"/>
      <c r="C140" s="282" t="s">
        <v>627</v>
      </c>
      <c r="D140" s="282"/>
      <c r="E140" s="282"/>
      <c r="F140" s="305" t="s">
        <v>591</v>
      </c>
      <c r="G140" s="282"/>
      <c r="H140" s="282" t="s">
        <v>627</v>
      </c>
      <c r="I140" s="282" t="s">
        <v>626</v>
      </c>
      <c r="J140" s="282"/>
      <c r="K140" s="330"/>
    </row>
    <row r="141" s="1" customFormat="1" ht="15" customHeight="1">
      <c r="B141" s="327"/>
      <c r="C141" s="282" t="s">
        <v>38</v>
      </c>
      <c r="D141" s="282"/>
      <c r="E141" s="282"/>
      <c r="F141" s="305" t="s">
        <v>591</v>
      </c>
      <c r="G141" s="282"/>
      <c r="H141" s="282" t="s">
        <v>647</v>
      </c>
      <c r="I141" s="282" t="s">
        <v>626</v>
      </c>
      <c r="J141" s="282"/>
      <c r="K141" s="330"/>
    </row>
    <row r="142" s="1" customFormat="1" ht="15" customHeight="1">
      <c r="B142" s="327"/>
      <c r="C142" s="282" t="s">
        <v>648</v>
      </c>
      <c r="D142" s="282"/>
      <c r="E142" s="282"/>
      <c r="F142" s="305" t="s">
        <v>591</v>
      </c>
      <c r="G142" s="282"/>
      <c r="H142" s="282" t="s">
        <v>649</v>
      </c>
      <c r="I142" s="282" t="s">
        <v>626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650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585</v>
      </c>
      <c r="D148" s="297"/>
      <c r="E148" s="297"/>
      <c r="F148" s="297" t="s">
        <v>586</v>
      </c>
      <c r="G148" s="298"/>
      <c r="H148" s="297" t="s">
        <v>54</v>
      </c>
      <c r="I148" s="297" t="s">
        <v>57</v>
      </c>
      <c r="J148" s="297" t="s">
        <v>587</v>
      </c>
      <c r="K148" s="296"/>
    </row>
    <row r="149" s="1" customFormat="1" ht="17.25" customHeight="1">
      <c r="B149" s="294"/>
      <c r="C149" s="299" t="s">
        <v>588</v>
      </c>
      <c r="D149" s="299"/>
      <c r="E149" s="299"/>
      <c r="F149" s="300" t="s">
        <v>589</v>
      </c>
      <c r="G149" s="301"/>
      <c r="H149" s="299"/>
      <c r="I149" s="299"/>
      <c r="J149" s="299" t="s">
        <v>590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594</v>
      </c>
      <c r="D151" s="282"/>
      <c r="E151" s="282"/>
      <c r="F151" s="335" t="s">
        <v>591</v>
      </c>
      <c r="G151" s="282"/>
      <c r="H151" s="334" t="s">
        <v>631</v>
      </c>
      <c r="I151" s="334" t="s">
        <v>593</v>
      </c>
      <c r="J151" s="334">
        <v>120</v>
      </c>
      <c r="K151" s="330"/>
    </row>
    <row r="152" s="1" customFormat="1" ht="15" customHeight="1">
      <c r="B152" s="307"/>
      <c r="C152" s="334" t="s">
        <v>640</v>
      </c>
      <c r="D152" s="282"/>
      <c r="E152" s="282"/>
      <c r="F152" s="335" t="s">
        <v>591</v>
      </c>
      <c r="G152" s="282"/>
      <c r="H152" s="334" t="s">
        <v>651</v>
      </c>
      <c r="I152" s="334" t="s">
        <v>593</v>
      </c>
      <c r="J152" s="334" t="s">
        <v>642</v>
      </c>
      <c r="K152" s="330"/>
    </row>
    <row r="153" s="1" customFormat="1" ht="15" customHeight="1">
      <c r="B153" s="307"/>
      <c r="C153" s="334" t="s">
        <v>539</v>
      </c>
      <c r="D153" s="282"/>
      <c r="E153" s="282"/>
      <c r="F153" s="335" t="s">
        <v>591</v>
      </c>
      <c r="G153" s="282"/>
      <c r="H153" s="334" t="s">
        <v>652</v>
      </c>
      <c r="I153" s="334" t="s">
        <v>593</v>
      </c>
      <c r="J153" s="334" t="s">
        <v>642</v>
      </c>
      <c r="K153" s="330"/>
    </row>
    <row r="154" s="1" customFormat="1" ht="15" customHeight="1">
      <c r="B154" s="307"/>
      <c r="C154" s="334" t="s">
        <v>596</v>
      </c>
      <c r="D154" s="282"/>
      <c r="E154" s="282"/>
      <c r="F154" s="335" t="s">
        <v>597</v>
      </c>
      <c r="G154" s="282"/>
      <c r="H154" s="334" t="s">
        <v>631</v>
      </c>
      <c r="I154" s="334" t="s">
        <v>593</v>
      </c>
      <c r="J154" s="334">
        <v>50</v>
      </c>
      <c r="K154" s="330"/>
    </row>
    <row r="155" s="1" customFormat="1" ht="15" customHeight="1">
      <c r="B155" s="307"/>
      <c r="C155" s="334" t="s">
        <v>599</v>
      </c>
      <c r="D155" s="282"/>
      <c r="E155" s="282"/>
      <c r="F155" s="335" t="s">
        <v>591</v>
      </c>
      <c r="G155" s="282"/>
      <c r="H155" s="334" t="s">
        <v>631</v>
      </c>
      <c r="I155" s="334" t="s">
        <v>601</v>
      </c>
      <c r="J155" s="334"/>
      <c r="K155" s="330"/>
    </row>
    <row r="156" s="1" customFormat="1" ht="15" customHeight="1">
      <c r="B156" s="307"/>
      <c r="C156" s="334" t="s">
        <v>610</v>
      </c>
      <c r="D156" s="282"/>
      <c r="E156" s="282"/>
      <c r="F156" s="335" t="s">
        <v>597</v>
      </c>
      <c r="G156" s="282"/>
      <c r="H156" s="334" t="s">
        <v>631</v>
      </c>
      <c r="I156" s="334" t="s">
        <v>593</v>
      </c>
      <c r="J156" s="334">
        <v>50</v>
      </c>
      <c r="K156" s="330"/>
    </row>
    <row r="157" s="1" customFormat="1" ht="15" customHeight="1">
      <c r="B157" s="307"/>
      <c r="C157" s="334" t="s">
        <v>618</v>
      </c>
      <c r="D157" s="282"/>
      <c r="E157" s="282"/>
      <c r="F157" s="335" t="s">
        <v>597</v>
      </c>
      <c r="G157" s="282"/>
      <c r="H157" s="334" t="s">
        <v>631</v>
      </c>
      <c r="I157" s="334" t="s">
        <v>593</v>
      </c>
      <c r="J157" s="334">
        <v>50</v>
      </c>
      <c r="K157" s="330"/>
    </row>
    <row r="158" s="1" customFormat="1" ht="15" customHeight="1">
      <c r="B158" s="307"/>
      <c r="C158" s="334" t="s">
        <v>616</v>
      </c>
      <c r="D158" s="282"/>
      <c r="E158" s="282"/>
      <c r="F158" s="335" t="s">
        <v>597</v>
      </c>
      <c r="G158" s="282"/>
      <c r="H158" s="334" t="s">
        <v>631</v>
      </c>
      <c r="I158" s="334" t="s">
        <v>593</v>
      </c>
      <c r="J158" s="334">
        <v>50</v>
      </c>
      <c r="K158" s="330"/>
    </row>
    <row r="159" s="1" customFormat="1" ht="15" customHeight="1">
      <c r="B159" s="307"/>
      <c r="C159" s="334" t="s">
        <v>87</v>
      </c>
      <c r="D159" s="282"/>
      <c r="E159" s="282"/>
      <c r="F159" s="335" t="s">
        <v>591</v>
      </c>
      <c r="G159" s="282"/>
      <c r="H159" s="334" t="s">
        <v>653</v>
      </c>
      <c r="I159" s="334" t="s">
        <v>593</v>
      </c>
      <c r="J159" s="334" t="s">
        <v>654</v>
      </c>
      <c r="K159" s="330"/>
    </row>
    <row r="160" s="1" customFormat="1" ht="15" customHeight="1">
      <c r="B160" s="307"/>
      <c r="C160" s="334" t="s">
        <v>655</v>
      </c>
      <c r="D160" s="282"/>
      <c r="E160" s="282"/>
      <c r="F160" s="335" t="s">
        <v>591</v>
      </c>
      <c r="G160" s="282"/>
      <c r="H160" s="334" t="s">
        <v>656</v>
      </c>
      <c r="I160" s="334" t="s">
        <v>626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657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585</v>
      </c>
      <c r="D166" s="297"/>
      <c r="E166" s="297"/>
      <c r="F166" s="297" t="s">
        <v>586</v>
      </c>
      <c r="G166" s="339"/>
      <c r="H166" s="340" t="s">
        <v>54</v>
      </c>
      <c r="I166" s="340" t="s">
        <v>57</v>
      </c>
      <c r="J166" s="297" t="s">
        <v>587</v>
      </c>
      <c r="K166" s="274"/>
    </row>
    <row r="167" s="1" customFormat="1" ht="17.25" customHeight="1">
      <c r="B167" s="275"/>
      <c r="C167" s="299" t="s">
        <v>588</v>
      </c>
      <c r="D167" s="299"/>
      <c r="E167" s="299"/>
      <c r="F167" s="300" t="s">
        <v>589</v>
      </c>
      <c r="G167" s="341"/>
      <c r="H167" s="342"/>
      <c r="I167" s="342"/>
      <c r="J167" s="299" t="s">
        <v>590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594</v>
      </c>
      <c r="D169" s="282"/>
      <c r="E169" s="282"/>
      <c r="F169" s="305" t="s">
        <v>591</v>
      </c>
      <c r="G169" s="282"/>
      <c r="H169" s="282" t="s">
        <v>631</v>
      </c>
      <c r="I169" s="282" t="s">
        <v>593</v>
      </c>
      <c r="J169" s="282">
        <v>120</v>
      </c>
      <c r="K169" s="330"/>
    </row>
    <row r="170" s="1" customFormat="1" ht="15" customHeight="1">
      <c r="B170" s="307"/>
      <c r="C170" s="282" t="s">
        <v>640</v>
      </c>
      <c r="D170" s="282"/>
      <c r="E170" s="282"/>
      <c r="F170" s="305" t="s">
        <v>591</v>
      </c>
      <c r="G170" s="282"/>
      <c r="H170" s="282" t="s">
        <v>641</v>
      </c>
      <c r="I170" s="282" t="s">
        <v>593</v>
      </c>
      <c r="J170" s="282" t="s">
        <v>642</v>
      </c>
      <c r="K170" s="330"/>
    </row>
    <row r="171" s="1" customFormat="1" ht="15" customHeight="1">
      <c r="B171" s="307"/>
      <c r="C171" s="282" t="s">
        <v>539</v>
      </c>
      <c r="D171" s="282"/>
      <c r="E171" s="282"/>
      <c r="F171" s="305" t="s">
        <v>591</v>
      </c>
      <c r="G171" s="282"/>
      <c r="H171" s="282" t="s">
        <v>658</v>
      </c>
      <c r="I171" s="282" t="s">
        <v>593</v>
      </c>
      <c r="J171" s="282" t="s">
        <v>642</v>
      </c>
      <c r="K171" s="330"/>
    </row>
    <row r="172" s="1" customFormat="1" ht="15" customHeight="1">
      <c r="B172" s="307"/>
      <c r="C172" s="282" t="s">
        <v>596</v>
      </c>
      <c r="D172" s="282"/>
      <c r="E172" s="282"/>
      <c r="F172" s="305" t="s">
        <v>597</v>
      </c>
      <c r="G172" s="282"/>
      <c r="H172" s="282" t="s">
        <v>658</v>
      </c>
      <c r="I172" s="282" t="s">
        <v>593</v>
      </c>
      <c r="J172" s="282">
        <v>50</v>
      </c>
      <c r="K172" s="330"/>
    </row>
    <row r="173" s="1" customFormat="1" ht="15" customHeight="1">
      <c r="B173" s="307"/>
      <c r="C173" s="282" t="s">
        <v>599</v>
      </c>
      <c r="D173" s="282"/>
      <c r="E173" s="282"/>
      <c r="F173" s="305" t="s">
        <v>591</v>
      </c>
      <c r="G173" s="282"/>
      <c r="H173" s="282" t="s">
        <v>658</v>
      </c>
      <c r="I173" s="282" t="s">
        <v>601</v>
      </c>
      <c r="J173" s="282"/>
      <c r="K173" s="330"/>
    </row>
    <row r="174" s="1" customFormat="1" ht="15" customHeight="1">
      <c r="B174" s="307"/>
      <c r="C174" s="282" t="s">
        <v>610</v>
      </c>
      <c r="D174" s="282"/>
      <c r="E174" s="282"/>
      <c r="F174" s="305" t="s">
        <v>597</v>
      </c>
      <c r="G174" s="282"/>
      <c r="H174" s="282" t="s">
        <v>658</v>
      </c>
      <c r="I174" s="282" t="s">
        <v>593</v>
      </c>
      <c r="J174" s="282">
        <v>50</v>
      </c>
      <c r="K174" s="330"/>
    </row>
    <row r="175" s="1" customFormat="1" ht="15" customHeight="1">
      <c r="B175" s="307"/>
      <c r="C175" s="282" t="s">
        <v>618</v>
      </c>
      <c r="D175" s="282"/>
      <c r="E175" s="282"/>
      <c r="F175" s="305" t="s">
        <v>597</v>
      </c>
      <c r="G175" s="282"/>
      <c r="H175" s="282" t="s">
        <v>658</v>
      </c>
      <c r="I175" s="282" t="s">
        <v>593</v>
      </c>
      <c r="J175" s="282">
        <v>50</v>
      </c>
      <c r="K175" s="330"/>
    </row>
    <row r="176" s="1" customFormat="1" ht="15" customHeight="1">
      <c r="B176" s="307"/>
      <c r="C176" s="282" t="s">
        <v>616</v>
      </c>
      <c r="D176" s="282"/>
      <c r="E176" s="282"/>
      <c r="F176" s="305" t="s">
        <v>597</v>
      </c>
      <c r="G176" s="282"/>
      <c r="H176" s="282" t="s">
        <v>658</v>
      </c>
      <c r="I176" s="282" t="s">
        <v>593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591</v>
      </c>
      <c r="G177" s="282"/>
      <c r="H177" s="282" t="s">
        <v>659</v>
      </c>
      <c r="I177" s="282" t="s">
        <v>660</v>
      </c>
      <c r="J177" s="282"/>
      <c r="K177" s="330"/>
    </row>
    <row r="178" s="1" customFormat="1" ht="15" customHeight="1">
      <c r="B178" s="307"/>
      <c r="C178" s="282" t="s">
        <v>57</v>
      </c>
      <c r="D178" s="282"/>
      <c r="E178" s="282"/>
      <c r="F178" s="305" t="s">
        <v>591</v>
      </c>
      <c r="G178" s="282"/>
      <c r="H178" s="282" t="s">
        <v>661</v>
      </c>
      <c r="I178" s="282" t="s">
        <v>662</v>
      </c>
      <c r="J178" s="282">
        <v>1</v>
      </c>
      <c r="K178" s="330"/>
    </row>
    <row r="179" s="1" customFormat="1" ht="15" customHeight="1">
      <c r="B179" s="307"/>
      <c r="C179" s="282" t="s">
        <v>53</v>
      </c>
      <c r="D179" s="282"/>
      <c r="E179" s="282"/>
      <c r="F179" s="305" t="s">
        <v>591</v>
      </c>
      <c r="G179" s="282"/>
      <c r="H179" s="282" t="s">
        <v>663</v>
      </c>
      <c r="I179" s="282" t="s">
        <v>593</v>
      </c>
      <c r="J179" s="282">
        <v>20</v>
      </c>
      <c r="K179" s="330"/>
    </row>
    <row r="180" s="1" customFormat="1" ht="15" customHeight="1">
      <c r="B180" s="307"/>
      <c r="C180" s="282" t="s">
        <v>54</v>
      </c>
      <c r="D180" s="282"/>
      <c r="E180" s="282"/>
      <c r="F180" s="305" t="s">
        <v>591</v>
      </c>
      <c r="G180" s="282"/>
      <c r="H180" s="282" t="s">
        <v>664</v>
      </c>
      <c r="I180" s="282" t="s">
        <v>593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591</v>
      </c>
      <c r="G181" s="282"/>
      <c r="H181" s="282" t="s">
        <v>555</v>
      </c>
      <c r="I181" s="282" t="s">
        <v>593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591</v>
      </c>
      <c r="G182" s="282"/>
      <c r="H182" s="282" t="s">
        <v>665</v>
      </c>
      <c r="I182" s="282" t="s">
        <v>626</v>
      </c>
      <c r="J182" s="282"/>
      <c r="K182" s="330"/>
    </row>
    <row r="183" s="1" customFormat="1" ht="15" customHeight="1">
      <c r="B183" s="307"/>
      <c r="C183" s="282" t="s">
        <v>666</v>
      </c>
      <c r="D183" s="282"/>
      <c r="E183" s="282"/>
      <c r="F183" s="305" t="s">
        <v>591</v>
      </c>
      <c r="G183" s="282"/>
      <c r="H183" s="282" t="s">
        <v>667</v>
      </c>
      <c r="I183" s="282" t="s">
        <v>626</v>
      </c>
      <c r="J183" s="282"/>
      <c r="K183" s="330"/>
    </row>
    <row r="184" s="1" customFormat="1" ht="15" customHeight="1">
      <c r="B184" s="307"/>
      <c r="C184" s="282" t="s">
        <v>655</v>
      </c>
      <c r="D184" s="282"/>
      <c r="E184" s="282"/>
      <c r="F184" s="305" t="s">
        <v>591</v>
      </c>
      <c r="G184" s="282"/>
      <c r="H184" s="282" t="s">
        <v>668</v>
      </c>
      <c r="I184" s="282" t="s">
        <v>626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597</v>
      </c>
      <c r="G185" s="282"/>
      <c r="H185" s="282" t="s">
        <v>669</v>
      </c>
      <c r="I185" s="282" t="s">
        <v>593</v>
      </c>
      <c r="J185" s="282">
        <v>50</v>
      </c>
      <c r="K185" s="330"/>
    </row>
    <row r="186" s="1" customFormat="1" ht="15" customHeight="1">
      <c r="B186" s="307"/>
      <c r="C186" s="282" t="s">
        <v>670</v>
      </c>
      <c r="D186" s="282"/>
      <c r="E186" s="282"/>
      <c r="F186" s="305" t="s">
        <v>597</v>
      </c>
      <c r="G186" s="282"/>
      <c r="H186" s="282" t="s">
        <v>671</v>
      </c>
      <c r="I186" s="282" t="s">
        <v>672</v>
      </c>
      <c r="J186" s="282"/>
      <c r="K186" s="330"/>
    </row>
    <row r="187" s="1" customFormat="1" ht="15" customHeight="1">
      <c r="B187" s="307"/>
      <c r="C187" s="282" t="s">
        <v>673</v>
      </c>
      <c r="D187" s="282"/>
      <c r="E187" s="282"/>
      <c r="F187" s="305" t="s">
        <v>597</v>
      </c>
      <c r="G187" s="282"/>
      <c r="H187" s="282" t="s">
        <v>674</v>
      </c>
      <c r="I187" s="282" t="s">
        <v>672</v>
      </c>
      <c r="J187" s="282"/>
      <c r="K187" s="330"/>
    </row>
    <row r="188" s="1" customFormat="1" ht="15" customHeight="1">
      <c r="B188" s="307"/>
      <c r="C188" s="282" t="s">
        <v>675</v>
      </c>
      <c r="D188" s="282"/>
      <c r="E188" s="282"/>
      <c r="F188" s="305" t="s">
        <v>597</v>
      </c>
      <c r="G188" s="282"/>
      <c r="H188" s="282" t="s">
        <v>676</v>
      </c>
      <c r="I188" s="282" t="s">
        <v>672</v>
      </c>
      <c r="J188" s="282"/>
      <c r="K188" s="330"/>
    </row>
    <row r="189" s="1" customFormat="1" ht="15" customHeight="1">
      <c r="B189" s="307"/>
      <c r="C189" s="343" t="s">
        <v>677</v>
      </c>
      <c r="D189" s="282"/>
      <c r="E189" s="282"/>
      <c r="F189" s="305" t="s">
        <v>597</v>
      </c>
      <c r="G189" s="282"/>
      <c r="H189" s="282" t="s">
        <v>678</v>
      </c>
      <c r="I189" s="282" t="s">
        <v>679</v>
      </c>
      <c r="J189" s="344" t="s">
        <v>680</v>
      </c>
      <c r="K189" s="330"/>
    </row>
    <row r="190" s="17" customFormat="1" ht="15" customHeight="1">
      <c r="B190" s="345"/>
      <c r="C190" s="346" t="s">
        <v>681</v>
      </c>
      <c r="D190" s="347"/>
      <c r="E190" s="347"/>
      <c r="F190" s="348" t="s">
        <v>597</v>
      </c>
      <c r="G190" s="347"/>
      <c r="H190" s="347" t="s">
        <v>682</v>
      </c>
      <c r="I190" s="347" t="s">
        <v>679</v>
      </c>
      <c r="J190" s="349" t="s">
        <v>680</v>
      </c>
      <c r="K190" s="350"/>
    </row>
    <row r="191" s="1" customFormat="1" ht="15" customHeight="1">
      <c r="B191" s="307"/>
      <c r="C191" s="343" t="s">
        <v>42</v>
      </c>
      <c r="D191" s="282"/>
      <c r="E191" s="282"/>
      <c r="F191" s="305" t="s">
        <v>591</v>
      </c>
      <c r="G191" s="282"/>
      <c r="H191" s="279" t="s">
        <v>683</v>
      </c>
      <c r="I191" s="282" t="s">
        <v>684</v>
      </c>
      <c r="J191" s="282"/>
      <c r="K191" s="330"/>
    </row>
    <row r="192" s="1" customFormat="1" ht="15" customHeight="1">
      <c r="B192" s="307"/>
      <c r="C192" s="343" t="s">
        <v>685</v>
      </c>
      <c r="D192" s="282"/>
      <c r="E192" s="282"/>
      <c r="F192" s="305" t="s">
        <v>591</v>
      </c>
      <c r="G192" s="282"/>
      <c r="H192" s="282" t="s">
        <v>686</v>
      </c>
      <c r="I192" s="282" t="s">
        <v>626</v>
      </c>
      <c r="J192" s="282"/>
      <c r="K192" s="330"/>
    </row>
    <row r="193" s="1" customFormat="1" ht="15" customHeight="1">
      <c r="B193" s="307"/>
      <c r="C193" s="343" t="s">
        <v>687</v>
      </c>
      <c r="D193" s="282"/>
      <c r="E193" s="282"/>
      <c r="F193" s="305" t="s">
        <v>591</v>
      </c>
      <c r="G193" s="282"/>
      <c r="H193" s="282" t="s">
        <v>688</v>
      </c>
      <c r="I193" s="282" t="s">
        <v>626</v>
      </c>
      <c r="J193" s="282"/>
      <c r="K193" s="330"/>
    </row>
    <row r="194" s="1" customFormat="1" ht="15" customHeight="1">
      <c r="B194" s="307"/>
      <c r="C194" s="343" t="s">
        <v>689</v>
      </c>
      <c r="D194" s="282"/>
      <c r="E194" s="282"/>
      <c r="F194" s="305" t="s">
        <v>597</v>
      </c>
      <c r="G194" s="282"/>
      <c r="H194" s="282" t="s">
        <v>690</v>
      </c>
      <c r="I194" s="282" t="s">
        <v>626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691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692</v>
      </c>
      <c r="D201" s="352"/>
      <c r="E201" s="352"/>
      <c r="F201" s="352" t="s">
        <v>693</v>
      </c>
      <c r="G201" s="353"/>
      <c r="H201" s="352" t="s">
        <v>694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684</v>
      </c>
      <c r="D203" s="282"/>
      <c r="E203" s="282"/>
      <c r="F203" s="305" t="s">
        <v>43</v>
      </c>
      <c r="G203" s="282"/>
      <c r="H203" s="282" t="s">
        <v>695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44</v>
      </c>
      <c r="G204" s="282"/>
      <c r="H204" s="282" t="s">
        <v>696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47</v>
      </c>
      <c r="G205" s="282"/>
      <c r="H205" s="282" t="s">
        <v>697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45</v>
      </c>
      <c r="G206" s="282"/>
      <c r="H206" s="282" t="s">
        <v>698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46</v>
      </c>
      <c r="G207" s="282"/>
      <c r="H207" s="282" t="s">
        <v>699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638</v>
      </c>
      <c r="D209" s="282"/>
      <c r="E209" s="282"/>
      <c r="F209" s="305" t="s">
        <v>530</v>
      </c>
      <c r="G209" s="282"/>
      <c r="H209" s="282" t="s">
        <v>700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533</v>
      </c>
      <c r="G210" s="282"/>
      <c r="H210" s="282" t="s">
        <v>534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79</v>
      </c>
      <c r="G211" s="282"/>
      <c r="H211" s="282" t="s">
        <v>701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535</v>
      </c>
      <c r="G212" s="343"/>
      <c r="H212" s="334" t="s">
        <v>536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537</v>
      </c>
      <c r="G213" s="343"/>
      <c r="H213" s="334" t="s">
        <v>513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662</v>
      </c>
      <c r="D215" s="282"/>
      <c r="E215" s="282"/>
      <c r="F215" s="305">
        <v>1</v>
      </c>
      <c r="G215" s="343"/>
      <c r="H215" s="334" t="s">
        <v>702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703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704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705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DESKTOP-JQHGO4U\Pavlina</dc:creator>
  <cp:lastModifiedBy>DESKTOP-JQHGO4U\Pavlina</cp:lastModifiedBy>
  <dcterms:created xsi:type="dcterms:W3CDTF">2024-01-19T11:38:12Z</dcterms:created>
  <dcterms:modified xsi:type="dcterms:W3CDTF">2024-01-19T11:38:18Z</dcterms:modified>
</cp:coreProperties>
</file>